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50" windowWidth="18120" windowHeight="9150" tabRatio="711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ЕДВ 3-го" sheetId="47" r:id="rId7"/>
    <sheet name="бер и корм" sheetId="8" r:id="rId8"/>
    <sheet name="ОблМСП" sheetId="44" r:id="rId9"/>
    <sheet name="Иные МСП" sheetId="41" r:id="rId10"/>
    <sheet name="ВОВ" sheetId="33" r:id="rId11"/>
    <sheet name="федрегистр" sheetId="12" r:id="rId12"/>
    <sheet name="инвалиды" sheetId="13" r:id="rId13"/>
    <sheet name="ФЕДК" sheetId="45" r:id="rId14"/>
    <sheet name="1,5" sheetId="29" r:id="rId15"/>
    <sheet name="475+142" sheetId="27" r:id="rId16"/>
    <sheet name="актуальные" sheetId="25" r:id="rId17"/>
    <sheet name="Чис.многод.сем" sheetId="37" r:id="rId18"/>
    <sheet name="ОСАГО+КЭТС+Гемодиализ" sheetId="48" r:id="rId19"/>
    <sheet name="зубопротезирование" sheetId="49" r:id="rId20"/>
    <sheet name="доноры" sheetId="50" r:id="rId21"/>
  </sheets>
  <definedNames>
    <definedName name="_xlnm.Database" localSheetId="5">ДП!#REF!</definedName>
    <definedName name="_xlnm.Database">#REF!</definedName>
    <definedName name="_xlnm.Print_Area" localSheetId="2">'ЕДК-многодет'!$A$1:$AB$26</definedName>
    <definedName name="_xlnm.Print_Area" localSheetId="9">'Иные МСП'!$A$1:$J$29</definedName>
  </definedNames>
  <calcPr calcId="145621"/>
</workbook>
</file>

<file path=xl/calcChain.xml><?xml version="1.0" encoding="utf-8"?>
<calcChain xmlns="http://schemas.openxmlformats.org/spreadsheetml/2006/main">
  <c r="O23" i="37" l="1"/>
  <c r="N23" i="37"/>
  <c r="M23" i="37"/>
  <c r="L23" i="37"/>
  <c r="K23" i="37"/>
  <c r="J23" i="37"/>
  <c r="I23" i="37"/>
  <c r="H23" i="37"/>
  <c r="G23" i="37"/>
  <c r="F23" i="37"/>
  <c r="E23" i="37"/>
  <c r="C23" i="37" s="1"/>
  <c r="D23" i="37"/>
  <c r="P22" i="37"/>
  <c r="C22" i="37"/>
  <c r="P21" i="37"/>
  <c r="C21" i="37"/>
  <c r="P20" i="37"/>
  <c r="C20" i="37"/>
  <c r="P19" i="37"/>
  <c r="C19" i="37"/>
  <c r="P18" i="37"/>
  <c r="C18" i="37"/>
  <c r="P17" i="37"/>
  <c r="C17" i="37"/>
  <c r="P16" i="37"/>
  <c r="C16" i="37"/>
  <c r="P15" i="37"/>
  <c r="C15" i="37"/>
  <c r="P14" i="37"/>
  <c r="C14" i="37"/>
  <c r="P13" i="37"/>
  <c r="C13" i="37"/>
  <c r="P12" i="37"/>
  <c r="C12" i="37"/>
  <c r="P11" i="37"/>
  <c r="C11" i="37"/>
  <c r="P10" i="37"/>
  <c r="C10" i="37"/>
  <c r="P9" i="37"/>
  <c r="C9" i="37"/>
  <c r="P8" i="37"/>
  <c r="C8" i="37"/>
  <c r="P7" i="37"/>
  <c r="C7" i="37"/>
  <c r="P6" i="37"/>
  <c r="C6" i="37"/>
  <c r="P5" i="37"/>
  <c r="P23" i="37" s="1"/>
  <c r="C5" i="37"/>
  <c r="D21" i="25" l="1"/>
  <c r="C21" i="25"/>
  <c r="D26" i="29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P10" i="29"/>
  <c r="N10" i="29"/>
  <c r="J10" i="29"/>
  <c r="I10" i="29"/>
  <c r="H10" i="29"/>
  <c r="E10" i="29"/>
  <c r="Q9" i="29"/>
  <c r="P9" i="29"/>
  <c r="P26" i="29" s="1"/>
  <c r="N9" i="29"/>
  <c r="N26" i="29" s="1"/>
  <c r="J9" i="29"/>
  <c r="J26" i="29" s="1"/>
  <c r="I9" i="29"/>
  <c r="H9" i="29"/>
  <c r="H26" i="29" s="1"/>
  <c r="E9" i="29"/>
  <c r="E26" i="29" s="1"/>
  <c r="Q8" i="29"/>
  <c r="Q26" i="29" s="1"/>
  <c r="P8" i="29"/>
  <c r="N8" i="29"/>
  <c r="J8" i="29"/>
  <c r="I8" i="29"/>
  <c r="I26" i="29" s="1"/>
  <c r="H8" i="29"/>
  <c r="E8" i="29"/>
  <c r="J18" i="45"/>
  <c r="I18" i="45"/>
  <c r="N23" i="13"/>
  <c r="M23" i="13"/>
  <c r="L23" i="13"/>
  <c r="K23" i="13"/>
  <c r="J23" i="13"/>
  <c r="H23" i="13"/>
  <c r="G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F23" i="13" s="1"/>
  <c r="C5" i="13"/>
  <c r="C23" i="13" s="1"/>
  <c r="P26" i="33" l="1"/>
  <c r="O26" i="33"/>
  <c r="N26" i="33"/>
  <c r="M26" i="33"/>
  <c r="L26" i="33"/>
  <c r="J26" i="33"/>
  <c r="I26" i="33"/>
  <c r="G26" i="33"/>
  <c r="F26" i="33"/>
  <c r="E26" i="33"/>
  <c r="C26" i="33" s="1"/>
  <c r="D26" i="33"/>
  <c r="K25" i="33"/>
  <c r="H25" i="33"/>
  <c r="C25" i="33" s="1"/>
  <c r="E25" i="33"/>
  <c r="K24" i="33"/>
  <c r="H24" i="33"/>
  <c r="C24" i="33" s="1"/>
  <c r="E24" i="33"/>
  <c r="K23" i="33"/>
  <c r="H23" i="33"/>
  <c r="C23" i="33" s="1"/>
  <c r="E23" i="33"/>
  <c r="K22" i="33"/>
  <c r="H22" i="33"/>
  <c r="C22" i="33" s="1"/>
  <c r="E22" i="33"/>
  <c r="K21" i="33"/>
  <c r="H21" i="33"/>
  <c r="C21" i="33" s="1"/>
  <c r="E21" i="33"/>
  <c r="K20" i="33"/>
  <c r="H20" i="33"/>
  <c r="C20" i="33" s="1"/>
  <c r="E20" i="33"/>
  <c r="K19" i="33"/>
  <c r="H19" i="33"/>
  <c r="C19" i="33" s="1"/>
  <c r="E19" i="33"/>
  <c r="K18" i="33"/>
  <c r="H18" i="33"/>
  <c r="C18" i="33" s="1"/>
  <c r="E18" i="33"/>
  <c r="K17" i="33"/>
  <c r="H17" i="33"/>
  <c r="C17" i="33" s="1"/>
  <c r="E17" i="33"/>
  <c r="K16" i="33"/>
  <c r="H16" i="33"/>
  <c r="C16" i="33" s="1"/>
  <c r="E16" i="33"/>
  <c r="K15" i="33"/>
  <c r="H15" i="33"/>
  <c r="C15" i="33" s="1"/>
  <c r="E15" i="33"/>
  <c r="K14" i="33"/>
  <c r="H14" i="33"/>
  <c r="C14" i="33" s="1"/>
  <c r="E14" i="33"/>
  <c r="K13" i="33"/>
  <c r="H13" i="33"/>
  <c r="C13" i="33" s="1"/>
  <c r="E13" i="33"/>
  <c r="K12" i="33"/>
  <c r="H12" i="33"/>
  <c r="C12" i="33" s="1"/>
  <c r="E12" i="33"/>
  <c r="K11" i="33"/>
  <c r="H11" i="33"/>
  <c r="C11" i="33" s="1"/>
  <c r="E11" i="33"/>
  <c r="K10" i="33"/>
  <c r="H10" i="33"/>
  <c r="C10" i="33" s="1"/>
  <c r="E10" i="33"/>
  <c r="K9" i="33"/>
  <c r="H9" i="33"/>
  <c r="C9" i="33" s="1"/>
  <c r="E9" i="33"/>
  <c r="K8" i="33"/>
  <c r="K26" i="33" s="1"/>
  <c r="H8" i="33"/>
  <c r="H26" i="33" s="1"/>
  <c r="E8" i="33"/>
  <c r="C8" i="33" l="1"/>
  <c r="F21" i="41"/>
  <c r="E21" i="41"/>
  <c r="D21" i="41"/>
  <c r="C21" i="41"/>
  <c r="P23" i="44" l="1"/>
  <c r="O23" i="44"/>
  <c r="I23" i="44"/>
  <c r="H23" i="44"/>
  <c r="G23" i="44"/>
  <c r="F23" i="44"/>
  <c r="E23" i="44"/>
  <c r="F29" i="8"/>
  <c r="I28" i="8"/>
  <c r="F28" i="8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I29" i="8" s="1"/>
  <c r="F11" i="8"/>
  <c r="D23" i="47"/>
  <c r="C23" i="47"/>
  <c r="D22" i="7"/>
  <c r="C22" i="7"/>
  <c r="F23" i="30" l="1"/>
  <c r="E23" i="30"/>
  <c r="D23" i="30"/>
  <c r="C23" i="30"/>
  <c r="AI27" i="5" l="1"/>
  <c r="S24" i="43" l="1"/>
  <c r="O23" i="43"/>
  <c r="N23" i="43"/>
  <c r="H23" i="43"/>
  <c r="O22" i="43"/>
  <c r="N22" i="43"/>
  <c r="H22" i="43"/>
  <c r="N21" i="43"/>
  <c r="H21" i="43"/>
  <c r="O21" i="43" s="1"/>
  <c r="N20" i="43"/>
  <c r="H20" i="43"/>
  <c r="O20" i="43" s="1"/>
  <c r="O19" i="43"/>
  <c r="N19" i="43"/>
  <c r="H19" i="43"/>
  <c r="O18" i="43"/>
  <c r="N18" i="43"/>
  <c r="H18" i="43"/>
  <c r="N17" i="43"/>
  <c r="H17" i="43"/>
  <c r="O17" i="43" s="1"/>
  <c r="N16" i="43"/>
  <c r="H16" i="43"/>
  <c r="O16" i="43" s="1"/>
  <c r="O15" i="43"/>
  <c r="N15" i="43"/>
  <c r="H15" i="43"/>
  <c r="O14" i="43"/>
  <c r="N14" i="43"/>
  <c r="H14" i="43"/>
  <c r="N13" i="43"/>
  <c r="H13" i="43"/>
  <c r="O13" i="43" s="1"/>
  <c r="N12" i="43"/>
  <c r="H12" i="43"/>
  <c r="O12" i="43" s="1"/>
  <c r="O11" i="43"/>
  <c r="N11" i="43"/>
  <c r="H11" i="43"/>
  <c r="O10" i="43"/>
  <c r="N10" i="43"/>
  <c r="H10" i="43"/>
  <c r="N9" i="43"/>
  <c r="H9" i="43"/>
  <c r="O9" i="43" s="1"/>
  <c r="N8" i="43"/>
  <c r="H8" i="43"/>
  <c r="O8" i="43" s="1"/>
  <c r="O7" i="43"/>
  <c r="N7" i="43"/>
  <c r="H7" i="43"/>
  <c r="O6" i="43"/>
  <c r="N6" i="43"/>
  <c r="H6" i="43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  <c r="D31" i="33" l="1"/>
  <c r="C31" i="33"/>
  <c r="D28" i="33"/>
  <c r="M27" i="33"/>
  <c r="G27" i="33"/>
  <c r="F27" i="33"/>
  <c r="C28" i="33" l="1"/>
</calcChain>
</file>

<file path=xl/sharedStrings.xml><?xml version="1.0" encoding="utf-8"?>
<sst xmlns="http://schemas.openxmlformats.org/spreadsheetml/2006/main" count="817" uniqueCount="320">
  <si>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</si>
  <si>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</si>
  <si>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</si>
  <si>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</si>
  <si>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</si>
  <si>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</si>
  <si>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</si>
  <si>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</si>
  <si>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</si>
  <si>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</si>
  <si>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</si>
  <si>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</si>
  <si>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</si>
  <si>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</si>
  <si>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</si>
  <si>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</si>
  <si>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</si>
  <si>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</si>
  <si>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</si>
  <si>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</si>
  <si>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</si>
  <si>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</si>
  <si>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</si>
  <si>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</si>
  <si>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</si>
  <si>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</si>
  <si>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</si>
  <si>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</si>
  <si>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</si>
  <si>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</si>
  <si>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</si>
  <si>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</si>
  <si>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</si>
  <si>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</si>
  <si>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</si>
  <si>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</si>
  <si>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</si>
  <si>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</si>
  <si>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</si>
  <si>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</si>
  <si>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</si>
  <si>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</si>
  <si>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</si>
  <si>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</si>
  <si>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</si>
  <si>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</si>
  <si>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</si>
  <si>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</si>
  <si>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</si>
  <si>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</si>
  <si>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</si>
  <si>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</si>
  <si>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</si>
  <si>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</si>
  <si>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</si>
  <si>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</si>
  <si>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</si>
  <si>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</si>
  <si>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</si>
  <si>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</si>
  <si>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</si>
  <si>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</si>
  <si>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</si>
  <si>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</si>
  <si>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</si>
  <si>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</si>
  <si>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</si>
  <si>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</si>
  <si>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</si>
  <si>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</si>
  <si>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</si>
  <si>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</si>
  <si>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</si>
  <si>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</si>
  <si>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</si>
  <si>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</si>
  <si>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</si>
  <si>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</si>
  <si>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</si>
  <si>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</si>
  <si>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</si>
  <si>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</si>
  <si>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</si>
  <si>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</si>
  <si>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</si>
  <si>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</si>
  <si>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</si>
  <si>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</si>
  <si>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</si>
  <si>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</si>
  <si>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</si>
  <si>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</si>
  <si>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</si>
  <si>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</si>
  <si>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</si>
  <si>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</si>
  <si>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</si>
  <si>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</si>
  <si>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</si>
  <si>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</si>
  <si>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</si>
  <si>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</si>
  <si>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</si>
  <si>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</si>
  <si>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</si>
  <si>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</si>
  <si>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</si>
  <si>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</si>
  <si>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</si>
  <si>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</si>
  <si>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</si>
  <si>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</si>
  <si>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</si>
  <si>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</si>
  <si>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</si>
  <si>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</si>
  <si>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</si>
  <si>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</si>
  <si>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</si>
  <si>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</si>
  <si>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</si>
  <si>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</si>
  <si>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</si>
  <si>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</si>
  <si>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</si>
  <si>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</si>
  <si>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</si>
  <si>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</si>
  <si>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</si>
  <si>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</si>
  <si>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</si>
  <si>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</si>
  <si>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</si>
  <si>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</si>
  <si>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</si>
  <si>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</si>
  <si>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</si>
  <si>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</si>
  <si>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</si>
  <si>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</si>
  <si>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</si>
  <si>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</si>
  <si>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</si>
  <si>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</si>
  <si>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</si>
  <si>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</si>
  <si>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</si>
  <si>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</si>
  <si>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</si>
  <si>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</si>
  <si>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</si>
  <si>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</si>
  <si>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</si>
  <si>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</si>
  <si>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</si>
  <si>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</si>
  <si>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</si>
  <si>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</si>
  <si>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</si>
  <si>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</si>
  <si>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</si>
  <si>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</si>
  <si>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</si>
  <si>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</si>
  <si>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</si>
  <si>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</si>
  <si>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</si>
  <si>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</si>
  <si>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</si>
  <si>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</si>
  <si>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</si>
  <si>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</si>
  <si>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</si>
  <si>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</si>
  <si>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</si>
  <si>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</si>
  <si>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</si>
  <si>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</si>
  <si>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Беременные, кормящие  женщины</t>
  </si>
  <si>
    <t>ВСЕГО по области: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</si>
  <si>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</si>
  <si>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</si>
  <si>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</si>
  <si>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</si>
  <si>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</si>
  <si>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</si>
  <si>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</si>
  <si>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</si>
  <si>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</si>
  <si>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</si>
  <si>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</si>
  <si>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</si>
  <si>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</si>
  <si>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</si>
  <si>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</si>
  <si>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</si>
  <si>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</si>
  <si>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</si>
  <si>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</si>
  <si>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</si>
  <si>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</si>
  <si>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</si>
  <si>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из малоимущих семей</t>
  </si>
  <si>
    <t>обращений</t>
  </si>
  <si>
    <t>в т.ч.      75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</si>
  <si>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</si>
  <si>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</si>
  <si>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</si>
  <si>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</si>
  <si>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</si>
  <si>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</si>
  <si>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 xml:space="preserve">пост. №475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</si>
  <si>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</si>
  <si>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</si>
  <si>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</si>
  <si>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</si>
  <si>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Компенсация на рождение ребенка ЛО чел.(детей) (начислений)</t>
  </si>
  <si>
    <t>детей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</si>
  <si>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</si>
  <si>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</si>
  <si>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</si>
  <si>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>на 1-го реб.</t>
  </si>
  <si>
    <t>на 2 реб. и пос.</t>
  </si>
  <si>
    <t>кол-во детей (чел.)</t>
  </si>
  <si>
    <t>получателей (семей)</t>
  </si>
  <si>
    <t>Количество актуальных (семей) /получателей (с учетом приостановленных выплат) на на установленную дату</t>
  </si>
  <si>
    <t>Категория получателей 
на установленную дату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</si>
  <si>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</si>
  <si>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декабрь</t>
  </si>
  <si>
    <r>
      <t>Численность за 2018г.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</si>
  <si>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>федеральный регистр январь 2018г.</t>
  </si>
  <si>
    <t xml:space="preserve">Информация о получателях федеральной ежемесячной денежной компенсации  за  расходы по коммунальным услугам  </t>
  </si>
  <si>
    <t xml:space="preserve">   Нарастающим итогом за 2018 год</t>
  </si>
  <si>
    <t>Сведения о численности попучателей некоторых мер социальной поддержки
  (ОСАГО, гемодиализ, КЭТС) , за 2017 год (накопительно по выпвлате)</t>
  </si>
  <si>
    <t>МО</t>
  </si>
  <si>
    <t>Гемодиализ</t>
  </si>
  <si>
    <t>КЭТС</t>
  </si>
  <si>
    <t>ОСАГО</t>
  </si>
  <si>
    <t>№
 п.п</t>
  </si>
  <si>
    <t>ИТОГО по области</t>
  </si>
  <si>
    <t>Информация</t>
  </si>
  <si>
    <t xml:space="preserve">о назначеных ежемесячных денежных выплат гражданам, </t>
  </si>
  <si>
    <t>награжденным знаком "Почетный донор России" и</t>
  </si>
  <si>
    <t xml:space="preserve">Почетный донор СССР из федерального фонда компенсаций  </t>
  </si>
  <si>
    <t>РАЙОН</t>
  </si>
  <si>
    <t>Волховский р-н</t>
  </si>
  <si>
    <t>г.Сосновый Бор</t>
  </si>
  <si>
    <t>на январь 2019 года</t>
  </si>
  <si>
    <r>
      <t>ВСЕГО  граждан , которым назначена выплата  в 2019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</si>
  <si>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Количество актуальных получателей (с учетом должников без иждивенцев) по БД  за декабрь 2018г.</t>
  </si>
  <si>
    <t>Количество получателей у которых были начисления (с учетом должников без иждивенцев) накопительно * в 2018г.</t>
  </si>
  <si>
    <t>Количество актуальных получателей (с учетом должников без иждивенцев) по БД  на  январь 2019</t>
  </si>
  <si>
    <t>Количество получателей у которых были начисления (с учетом должников без иждивенцев) накопительно* в 2019 г.</t>
  </si>
  <si>
    <t>Информация о получателях ежемесячной денежной компенсации многодетным семьям, проживающим в Ленинградской области
 на 1 января 2019 года</t>
  </si>
  <si>
    <t xml:space="preserve">Количество семей  (с учетом должников) в 2019г. (накопительно по начислению) </t>
  </si>
  <si>
    <t> 820</t>
  </si>
  <si>
    <t>на 1 января 2019 года</t>
  </si>
  <si>
    <t>Количество получателей у которых были начисления (с учетом должников) накопительно в  2019 году</t>
  </si>
  <si>
    <t>Информация о получателях субсидий на оплату жилого помещения и коммунальных услуг
 на 01 января 2019 г.</t>
  </si>
  <si>
    <t>за 2018 г</t>
  </si>
  <si>
    <t>Информация о получателях ежемесячных пособий, гражданам имеющим детей  на январь  2019 г.</t>
  </si>
  <si>
    <t>начислено  на текущий месяц (01.2019)</t>
  </si>
  <si>
    <t>Накопительно  за  2018 год</t>
  </si>
  <si>
    <t xml:space="preserve">Ежемесячный отчет по предоставлению ежемесячной денежной выплаты семьям при рождении (усыновлении/удочерении) третьего ребенка и последующих детей на 01.01.2019 </t>
  </si>
  <si>
    <t>Численность в отчетный период январь 2019</t>
  </si>
  <si>
    <t>Сумма начисленная без доплат (руб.)</t>
  </si>
  <si>
    <t>Нарастающим итогом с начала 2018 года</t>
  </si>
  <si>
    <t xml:space="preserve">численность семей и  детей, на которых произведена ежемесячная денежная выплата </t>
  </si>
  <si>
    <t xml:space="preserve"> семей</t>
  </si>
  <si>
    <t xml:space="preserve"> детей   (чел.)</t>
  </si>
  <si>
    <t xml:space="preserve">                                            и    детям в возрасте до 3-х лет             </t>
  </si>
  <si>
    <t xml:space="preserve">                           на январь 2019 г.</t>
  </si>
  <si>
    <t>Дети до         2-х лет</t>
  </si>
  <si>
    <t>Дети от 2-х до  3-х лет</t>
  </si>
  <si>
    <t>семей (получа-телей)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</si>
  <si>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2018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01.01.2019   </t>
    </r>
  </si>
  <si>
    <t>в т.ч. 
50 лет брака</t>
  </si>
  <si>
    <t>в т.ч. 
 60 лет
 брака</t>
  </si>
  <si>
    <t>в т.ч
   70 лет брака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</si>
  <si>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01.01.2019 года.</t>
    </r>
  </si>
  <si>
    <t>ежем. Инв. с дет. по зрению (начисл. За 12_2018)</t>
  </si>
  <si>
    <t>ежем инв.боев.  (начисл. на 12_2018</t>
  </si>
  <si>
    <t>единоврем. вып.на погреб. ЖПР (накопительно за 2018)</t>
  </si>
  <si>
    <t>гсп-соцконтракт заключено за 2018 год</t>
  </si>
  <si>
    <t>ежем. Кап ремонт 70-80 (начисл. на 01_2019)</t>
  </si>
  <si>
    <t>ежем. Кап ремонт фед. Льготники (начисл. за 11_2018)</t>
  </si>
  <si>
    <t>ежем.  (гемодиа-лиз) (начисл. на 12_2018)</t>
  </si>
  <si>
    <t>единовременная на газификацию жилья за 2018</t>
  </si>
  <si>
    <t>накопительно за 2018 год</t>
  </si>
  <si>
    <t xml:space="preserve">Фенилкетонурия </t>
  </si>
  <si>
    <t>Целиакия</t>
  </si>
  <si>
    <t>Ежем....с особыми потреб.</t>
  </si>
  <si>
    <t>Численность получателей</t>
  </si>
  <si>
    <t>Числен. льготопольз.</t>
  </si>
  <si>
    <t xml:space="preserve"> в БД АИС "Социальная защита" по состоянию  на 01  января 2019 года</t>
  </si>
  <si>
    <t xml:space="preserve">Военнослужащий,не в действ. армии </t>
  </si>
  <si>
    <t>Работавший в годы ВОВ на объектах проивоздушной обороны</t>
  </si>
  <si>
    <t>3(4+5+8+11+14+15+16)</t>
  </si>
  <si>
    <t>Сведения о количестве инвалидов по БД "Социальная защита" на 01.01.2019</t>
  </si>
  <si>
    <t>Количество актуальных льготопользователей  на январь 2019г.</t>
  </si>
  <si>
    <t>Количество носителей льгот у которых были начисления (с учетом должников) в 2018 году (накопительно)</t>
  </si>
  <si>
    <t>Категория получателей за ноябрь 2018 г.</t>
  </si>
  <si>
    <t>на 01.01.2019 года.</t>
  </si>
  <si>
    <t xml:space="preserve">дети неработающих </t>
  </si>
  <si>
    <t>дети уволен. по ликвидации</t>
  </si>
  <si>
    <t xml:space="preserve">Всего детей </t>
  </si>
  <si>
    <t>уволен. по ликвид.</t>
  </si>
  <si>
    <t>текущий месяц январь 2019</t>
  </si>
  <si>
    <t>накопительно 2018 год</t>
  </si>
  <si>
    <t>льготопользователей</t>
  </si>
  <si>
    <t>на  январь 2019</t>
  </si>
  <si>
    <t>Сведения о числености граждан зарегистрированных в БД АИС "Социальная защита"  на 01.01.2019 г.</t>
  </si>
  <si>
    <t>Количество граждан, получивших различные меры социальной поддержки в 2018 году (накопительно)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</si>
  <si>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01.01.2019 г</t>
  </si>
  <si>
    <t xml:space="preserve">13 детей </t>
  </si>
  <si>
    <t>Сведения о численности попучателей некоторых мер социальной поддержки
  (ОСАГО, гемодиализ, КЭТС) , за 2018 год (накопительно по выпвлате)</t>
  </si>
  <si>
    <t>Информация по  услуге "Бесплатное зубопротезирование"  по состоянию БД АИС "Соцзащита"   на 01.01.2019г.</t>
  </si>
  <si>
    <t>Всего оказано  за 2018 год (чел.)</t>
  </si>
  <si>
    <t>Численность граждан, обратившихся за ежегодной денежной выплатой</t>
  </si>
  <si>
    <t>за  2018 год (12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</si>
</sst>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11"/>
      <color theme="1"/>
      <name val="MS Sans Serif"/>
      <family val="2"/>
      <charset val="204"/>
    </font>
    <font>
      <b/>
      <sz val="12"/>
      <color theme="1"/>
      <name val="MS Sans Serif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73" fillId="26" borderId="0" applyNumberFormat="0" applyBorder="0" applyAlignment="0" applyProtection="0"/>
    <xf numFmtId="0" fontId="2" fillId="2" borderId="0" applyNumberFormat="0" applyBorder="0" applyAlignment="0" applyProtection="0"/>
    <xf numFmtId="0" fontId="74" fillId="27" borderId="0"/>
    <xf numFmtId="0" fontId="73" fillId="28" borderId="0" applyNumberFormat="0" applyBorder="0" applyAlignment="0" applyProtection="0"/>
    <xf numFmtId="0" fontId="2" fillId="3" borderId="0" applyNumberFormat="0" applyBorder="0" applyAlignment="0" applyProtection="0"/>
    <xf numFmtId="0" fontId="74" fillId="29" borderId="0"/>
    <xf numFmtId="0" fontId="73" fillId="30" borderId="0" applyNumberFormat="0" applyBorder="0" applyAlignment="0" applyProtection="0"/>
    <xf numFmtId="0" fontId="2" fillId="4" borderId="0" applyNumberFormat="0" applyBorder="0" applyAlignment="0" applyProtection="0"/>
    <xf numFmtId="0" fontId="74" fillId="31" borderId="0"/>
    <xf numFmtId="0" fontId="73" fillId="32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34" borderId="0" applyNumberFormat="0" applyBorder="0" applyAlignment="0" applyProtection="0"/>
    <xf numFmtId="0" fontId="2" fillId="6" borderId="0" applyNumberFormat="0" applyBorder="0" applyAlignment="0" applyProtection="0"/>
    <xf numFmtId="0" fontId="74" fillId="35" borderId="0"/>
    <xf numFmtId="0" fontId="73" fillId="36" borderId="0" applyNumberFormat="0" applyBorder="0" applyAlignment="0" applyProtection="0"/>
    <xf numFmtId="0" fontId="2" fillId="7" borderId="0" applyNumberFormat="0" applyBorder="0" applyAlignment="0" applyProtection="0"/>
    <xf numFmtId="0" fontId="74" fillId="37" borderId="0"/>
    <xf numFmtId="0" fontId="73" fillId="38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0" borderId="0" applyNumberFormat="0" applyBorder="0" applyAlignment="0" applyProtection="0"/>
    <xf numFmtId="0" fontId="2" fillId="9" borderId="0" applyNumberFormat="0" applyBorder="0" applyAlignment="0" applyProtection="0"/>
    <xf numFmtId="0" fontId="74" fillId="41" borderId="0"/>
    <xf numFmtId="0" fontId="73" fillId="42" borderId="0" applyNumberFormat="0" applyBorder="0" applyAlignment="0" applyProtection="0"/>
    <xf numFmtId="0" fontId="2" fillId="10" borderId="0" applyNumberFormat="0" applyBorder="0" applyAlignment="0" applyProtection="0"/>
    <xf numFmtId="0" fontId="74" fillId="43" borderId="0"/>
    <xf numFmtId="0" fontId="73" fillId="44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45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6" borderId="0" applyNumberFormat="0" applyBorder="0" applyAlignment="0" applyProtection="0"/>
    <xf numFmtId="0" fontId="2" fillId="11" borderId="0" applyNumberFormat="0" applyBorder="0" applyAlignment="0" applyProtection="0"/>
    <xf numFmtId="0" fontId="74" fillId="47" borderId="0"/>
    <xf numFmtId="0" fontId="75" fillId="48" borderId="0" applyNumberFormat="0" applyBorder="0" applyAlignment="0" applyProtection="0"/>
    <xf numFmtId="0" fontId="34" fillId="12" borderId="0" applyNumberFormat="0" applyBorder="0" applyAlignment="0" applyProtection="0"/>
    <xf numFmtId="0" fontId="76" fillId="49" borderId="0"/>
    <xf numFmtId="0" fontId="75" fillId="50" borderId="0" applyNumberFormat="0" applyBorder="0" applyAlignment="0" applyProtection="0"/>
    <xf numFmtId="0" fontId="34" fillId="9" borderId="0" applyNumberFormat="0" applyBorder="0" applyAlignment="0" applyProtection="0"/>
    <xf numFmtId="0" fontId="76" fillId="41" borderId="0"/>
    <xf numFmtId="0" fontId="75" fillId="51" borderId="0" applyNumberFormat="0" applyBorder="0" applyAlignment="0" applyProtection="0"/>
    <xf numFmtId="0" fontId="34" fillId="10" borderId="0" applyNumberFormat="0" applyBorder="0" applyAlignment="0" applyProtection="0"/>
    <xf numFmtId="0" fontId="76" fillId="43" borderId="0"/>
    <xf numFmtId="0" fontId="75" fillId="52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54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56" borderId="0" applyNumberFormat="0" applyBorder="0" applyAlignment="0" applyProtection="0"/>
    <xf numFmtId="0" fontId="34" fillId="15" borderId="0" applyNumberFormat="0" applyBorder="0" applyAlignment="0" applyProtection="0"/>
    <xf numFmtId="0" fontId="76" fillId="57" borderId="0"/>
    <xf numFmtId="0" fontId="77" fillId="0" borderId="0">
      <alignment horizontal="center"/>
    </xf>
    <xf numFmtId="0" fontId="77" fillId="0" borderId="0">
      <alignment horizontal="center" textRotation="90"/>
    </xf>
    <xf numFmtId="0" fontId="78" fillId="0" borderId="0"/>
    <xf numFmtId="165" fontId="78" fillId="0" borderId="0"/>
    <xf numFmtId="0" fontId="75" fillId="58" borderId="0" applyNumberFormat="0" applyBorder="0" applyAlignment="0" applyProtection="0"/>
    <xf numFmtId="0" fontId="34" fillId="16" borderId="0" applyNumberFormat="0" applyBorder="0" applyAlignment="0" applyProtection="0"/>
    <xf numFmtId="0" fontId="76" fillId="59" borderId="0"/>
    <xf numFmtId="0" fontId="75" fillId="60" borderId="0" applyNumberFormat="0" applyBorder="0" applyAlignment="0" applyProtection="0"/>
    <xf numFmtId="0" fontId="34" fillId="17" borderId="0" applyNumberFormat="0" applyBorder="0" applyAlignment="0" applyProtection="0"/>
    <xf numFmtId="0" fontId="76" fillId="61" borderId="0"/>
    <xf numFmtId="0" fontId="75" fillId="62" borderId="0" applyNumberFormat="0" applyBorder="0" applyAlignment="0" applyProtection="0"/>
    <xf numFmtId="0" fontId="34" fillId="18" borderId="0" applyNumberFormat="0" applyBorder="0" applyAlignment="0" applyProtection="0"/>
    <xf numFmtId="0" fontId="76" fillId="63" borderId="0"/>
    <xf numFmtId="0" fontId="75" fillId="64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65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66" borderId="0" applyNumberFormat="0" applyBorder="0" applyAlignment="0" applyProtection="0"/>
    <xf numFmtId="0" fontId="34" fillId="19" borderId="0" applyNumberFormat="0" applyBorder="0" applyAlignment="0" applyProtection="0"/>
    <xf numFmtId="0" fontId="76" fillId="67" borderId="0"/>
    <xf numFmtId="0" fontId="79" fillId="68" borderId="65" applyNumberFormat="0" applyAlignment="0" applyProtection="0"/>
    <xf numFmtId="0" fontId="35" fillId="7" borderId="1" applyNumberFormat="0" applyAlignment="0" applyProtection="0"/>
    <xf numFmtId="0" fontId="80" fillId="37" borderId="66"/>
    <xf numFmtId="0" fontId="81" fillId="69" borderId="67" applyNumberFormat="0" applyAlignment="0" applyProtection="0"/>
    <xf numFmtId="0" fontId="36" fillId="20" borderId="2" applyNumberFormat="0" applyAlignment="0" applyProtection="0"/>
    <xf numFmtId="0" fontId="82" fillId="70" borderId="68"/>
    <xf numFmtId="0" fontId="83" fillId="69" borderId="65" applyNumberFormat="0" applyAlignment="0" applyProtection="0"/>
    <xf numFmtId="0" fontId="37" fillId="20" borderId="1" applyNumberFormat="0" applyAlignment="0" applyProtection="0"/>
    <xf numFmtId="0" fontId="84" fillId="70" borderId="66"/>
    <xf numFmtId="0" fontId="85" fillId="0" borderId="69" applyNumberFormat="0" applyFill="0" applyAlignment="0" applyProtection="0"/>
    <xf numFmtId="0" fontId="38" fillId="0" borderId="3" applyNumberFormat="0" applyFill="0" applyAlignment="0" applyProtection="0"/>
    <xf numFmtId="0" fontId="86" fillId="0" borderId="70"/>
    <xf numFmtId="0" fontId="87" fillId="0" borderId="71" applyNumberFormat="0" applyFill="0" applyAlignment="0" applyProtection="0"/>
    <xf numFmtId="0" fontId="39" fillId="0" borderId="4" applyNumberFormat="0" applyFill="0" applyAlignment="0" applyProtection="0"/>
    <xf numFmtId="0" fontId="88" fillId="0" borderId="72"/>
    <xf numFmtId="0" fontId="89" fillId="0" borderId="73" applyNumberFormat="0" applyFill="0" applyAlignment="0" applyProtection="0"/>
    <xf numFmtId="0" fontId="40" fillId="0" borderId="5" applyNumberFormat="0" applyFill="0" applyAlignment="0" applyProtection="0"/>
    <xf numFmtId="0" fontId="90" fillId="0" borderId="74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/>
    <xf numFmtId="0" fontId="91" fillId="0" borderId="75" applyNumberFormat="0" applyFill="0" applyAlignment="0" applyProtection="0"/>
    <xf numFmtId="0" fontId="32" fillId="0" borderId="6" applyNumberFormat="0" applyFill="0" applyAlignment="0" applyProtection="0"/>
    <xf numFmtId="0" fontId="92" fillId="0" borderId="76"/>
    <xf numFmtId="0" fontId="93" fillId="71" borderId="77" applyNumberFormat="0" applyAlignment="0" applyProtection="0"/>
    <xf numFmtId="0" fontId="41" fillId="21" borderId="7" applyNumberFormat="0" applyAlignment="0" applyProtection="0"/>
    <xf numFmtId="0" fontId="94" fillId="72" borderId="78"/>
    <xf numFmtId="0" fontId="9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73" borderId="0" applyNumberFormat="0" applyBorder="0" applyAlignment="0" applyProtection="0"/>
    <xf numFmtId="0" fontId="43" fillId="22" borderId="0" applyNumberFormat="0" applyBorder="0" applyAlignment="0" applyProtection="0"/>
    <xf numFmtId="0" fontId="99" fillId="74" borderId="0"/>
    <xf numFmtId="0" fontId="28" fillId="0" borderId="0"/>
    <xf numFmtId="0" fontId="73" fillId="0" borderId="0"/>
    <xf numFmtId="0" fontId="100" fillId="0" borderId="0"/>
    <xf numFmtId="0" fontId="70" fillId="0" borderId="0"/>
    <xf numFmtId="0" fontId="101" fillId="75" borderId="0" applyNumberFormat="0" applyBorder="0" applyAlignment="0" applyProtection="0"/>
    <xf numFmtId="0" fontId="44" fillId="3" borderId="0" applyNumberFormat="0" applyBorder="0" applyAlignment="0" applyProtection="0"/>
    <xf numFmtId="0" fontId="102" fillId="29" borderId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/>
    <xf numFmtId="0" fontId="3" fillId="23" borderId="8" applyNumberFormat="0" applyFont="0" applyAlignment="0" applyProtection="0"/>
    <xf numFmtId="0" fontId="100" fillId="77" borderId="80"/>
    <xf numFmtId="0" fontId="2" fillId="76" borderId="79" applyNumberFormat="0" applyFont="0" applyAlignment="0" applyProtection="0"/>
    <xf numFmtId="0" fontId="73" fillId="76" borderId="79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5" fillId="0" borderId="81" applyNumberFormat="0" applyFill="0" applyAlignment="0" applyProtection="0"/>
    <xf numFmtId="0" fontId="46" fillId="0" borderId="9" applyNumberFormat="0" applyFill="0" applyAlignment="0" applyProtection="0"/>
    <xf numFmtId="0" fontId="106" fillId="0" borderId="82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/>
    <xf numFmtId="0" fontId="109" fillId="78" borderId="0" applyNumberFormat="0" applyBorder="0" applyAlignment="0" applyProtection="0"/>
    <xf numFmtId="0" fontId="48" fillId="4" borderId="0" applyNumberFormat="0" applyBorder="0" applyAlignment="0" applyProtection="0"/>
    <xf numFmtId="0" fontId="110" fillId="31" borderId="0"/>
    <xf numFmtId="0" fontId="25" fillId="0" borderId="0" applyBorder="0"/>
    <xf numFmtId="0" fontId="117" fillId="0" borderId="0"/>
    <xf numFmtId="0" fontId="118" fillId="0" borderId="0"/>
    <xf numFmtId="0" fontId="1" fillId="0" borderId="0"/>
  </cellStyleXfs>
  <cellXfs count="666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0" fontId="6" fillId="0" borderId="10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56" fillId="0" borderId="17" xfId="0" applyFont="1" applyBorder="1" applyAlignment="1">
      <alignment wrapText="1"/>
    </xf>
    <xf numFmtId="0" fontId="56" fillId="0" borderId="11" xfId="0" applyFont="1" applyBorder="1" applyAlignment="1">
      <alignment wrapText="1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18" fillId="0" borderId="23" xfId="0" applyFont="1" applyBorder="1"/>
    <xf numFmtId="0" fontId="6" fillId="0" borderId="23" xfId="0" applyNumberFormat="1" applyFont="1" applyBorder="1" applyAlignment="1">
      <alignment horizontal="center" wrapText="1"/>
    </xf>
    <xf numFmtId="0" fontId="18" fillId="0" borderId="1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18" fillId="0" borderId="24" xfId="0" applyFont="1" applyBorder="1"/>
    <xf numFmtId="0" fontId="6" fillId="0" borderId="24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9" fillId="0" borderId="34" xfId="0" applyFont="1" applyBorder="1"/>
    <xf numFmtId="0" fontId="9" fillId="0" borderId="31" xfId="0" applyFont="1" applyBorder="1"/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/>
    </xf>
    <xf numFmtId="0" fontId="18" fillId="79" borderId="35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1" fillId="0" borderId="0" xfId="0" applyFont="1"/>
    <xf numFmtId="49" fontId="111" fillId="0" borderId="0" xfId="0" applyNumberFormat="1" applyFont="1" applyAlignment="1">
      <alignment vertical="top" wrapText="1"/>
    </xf>
    <xf numFmtId="0" fontId="111" fillId="0" borderId="0" xfId="0" applyFont="1" applyAlignment="1">
      <alignment horizontal="center" vertical="center"/>
    </xf>
    <xf numFmtId="49" fontId="111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3" fillId="81" borderId="33" xfId="0" applyFont="1" applyFill="1" applyBorder="1" applyAlignment="1">
      <alignment horizontal="center"/>
    </xf>
    <xf numFmtId="0" fontId="18" fillId="81" borderId="24" xfId="0" applyFont="1" applyFill="1" applyBorder="1"/>
    <xf numFmtId="0" fontId="18" fillId="81" borderId="10" xfId="0" applyFont="1" applyFill="1" applyBorder="1" applyAlignment="1">
      <alignment horizontal="center"/>
    </xf>
    <xf numFmtId="0" fontId="18" fillId="81" borderId="13" xfId="0" applyFont="1" applyFill="1" applyBorder="1" applyAlignment="1">
      <alignment horizontal="center"/>
    </xf>
    <xf numFmtId="0" fontId="6" fillId="81" borderId="24" xfId="0" applyNumberFormat="1" applyFont="1" applyFill="1" applyBorder="1" applyAlignment="1">
      <alignment horizontal="center" wrapText="1"/>
    </xf>
    <xf numFmtId="0" fontId="6" fillId="81" borderId="28" xfId="0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55" fillId="80" borderId="36" xfId="0" applyNumberFormat="1" applyFont="1" applyFill="1" applyBorder="1" applyAlignment="1">
      <alignment horizontal="center" vertical="center" wrapText="1"/>
    </xf>
    <xf numFmtId="0" fontId="24" fillId="80" borderId="36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8" fillId="81" borderId="35" xfId="0" applyFont="1" applyFill="1" applyBorder="1" applyAlignment="1">
      <alignment horizontal="center" vertical="center"/>
    </xf>
    <xf numFmtId="0" fontId="16" fillId="81" borderId="39" xfId="0" applyNumberFormat="1" applyFont="1" applyFill="1" applyBorder="1" applyAlignment="1">
      <alignment horizontal="center" vertical="center"/>
    </xf>
    <xf numFmtId="0" fontId="13" fillId="81" borderId="40" xfId="0" applyNumberFormat="1" applyFont="1" applyFill="1" applyBorder="1" applyAlignment="1">
      <alignment horizontal="center" vertical="center"/>
    </xf>
    <xf numFmtId="0" fontId="13" fillId="81" borderId="41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15" fillId="0" borderId="3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12" fillId="0" borderId="12" xfId="0" applyFont="1" applyBorder="1" applyAlignment="1">
      <alignment horizontal="center"/>
    </xf>
    <xf numFmtId="0" fontId="112" fillId="0" borderId="2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91" fillId="0" borderId="10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5" fillId="0" borderId="11" xfId="136" applyFont="1" applyBorder="1" applyAlignment="1">
      <alignment wrapText="1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5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63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6" fillId="0" borderId="89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55" fillId="0" borderId="0" xfId="138" applyFont="1"/>
    <xf numFmtId="0" fontId="119" fillId="0" borderId="0" xfId="138" applyFont="1" applyAlignment="1">
      <alignment horizontal="left"/>
    </xf>
    <xf numFmtId="3" fontId="55" fillId="0" borderId="0" xfId="138" applyNumberFormat="1" applyFont="1" applyAlignment="1">
      <alignment horizontal="center"/>
    </xf>
    <xf numFmtId="0" fontId="119" fillId="0" borderId="0" xfId="138" applyFont="1"/>
    <xf numFmtId="0" fontId="55" fillId="0" borderId="0" xfId="138" applyFont="1" applyAlignment="1">
      <alignment horizontal="center"/>
    </xf>
    <xf numFmtId="0" fontId="55" fillId="0" borderId="0" xfId="0" applyFont="1" applyAlignment="1">
      <alignment horizontal="center"/>
    </xf>
    <xf numFmtId="0" fontId="30" fillId="0" borderId="11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left" wrapText="1"/>
    </xf>
    <xf numFmtId="3" fontId="55" fillId="0" borderId="0" xfId="0" applyNumberFormat="1" applyFont="1" applyAlignment="1">
      <alignment horizontal="center"/>
    </xf>
    <xf numFmtId="0" fontId="15" fillId="81" borderId="10" xfId="0" applyFont="1" applyFill="1" applyBorder="1" applyAlignment="1">
      <alignment horizontal="center" vertical="center"/>
    </xf>
    <xf numFmtId="0" fontId="13" fillId="81" borderId="10" xfId="0" applyFont="1" applyFill="1" applyBorder="1" applyAlignment="1">
      <alignment vertical="center"/>
    </xf>
    <xf numFmtId="0" fontId="15" fillId="81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62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90" xfId="0" applyFont="1" applyFill="1" applyBorder="1" applyAlignment="1">
      <alignment vertical="center"/>
    </xf>
    <xf numFmtId="0" fontId="16" fillId="81" borderId="58" xfId="0" applyNumberFormat="1" applyFont="1" applyFill="1" applyBorder="1" applyAlignment="1">
      <alignment horizontal="center" vertical="center"/>
    </xf>
    <xf numFmtId="0" fontId="13" fillId="81" borderId="47" xfId="0" applyNumberFormat="1" applyFont="1" applyFill="1" applyBorder="1" applyAlignment="1">
      <alignment horizontal="center" vertical="center"/>
    </xf>
    <xf numFmtId="0" fontId="16" fillId="81" borderId="47" xfId="0" applyNumberFormat="1" applyFont="1" applyFill="1" applyBorder="1" applyAlignment="1">
      <alignment horizontal="center" vertical="center"/>
    </xf>
    <xf numFmtId="0" fontId="16" fillId="81" borderId="51" xfId="0" applyNumberFormat="1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91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24" fillId="80" borderId="98" xfId="0" applyNumberFormat="1" applyFont="1" applyFill="1" applyBorder="1" applyAlignment="1">
      <alignment horizontal="center" vertical="center" wrapText="1"/>
    </xf>
    <xf numFmtId="0" fontId="24" fillId="80" borderId="99" xfId="0" applyNumberFormat="1" applyFont="1" applyFill="1" applyBorder="1" applyAlignment="1">
      <alignment horizontal="center" vertical="center" wrapText="1"/>
    </xf>
    <xf numFmtId="0" fontId="55" fillId="80" borderId="100" xfId="0" applyNumberFormat="1" applyFont="1" applyFill="1" applyBorder="1" applyAlignment="1">
      <alignment horizontal="center" vertical="center" wrapText="1"/>
    </xf>
    <xf numFmtId="0" fontId="55" fillId="80" borderId="97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91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23" fillId="0" borderId="0" xfId="114" applyNumberFormat="1" applyFont="1"/>
    <xf numFmtId="0" fontId="70" fillId="0" borderId="0" xfId="114" applyNumberFormat="1"/>
    <xf numFmtId="0" fontId="124" fillId="0" borderId="0" xfId="114" applyNumberFormat="1" applyFont="1"/>
    <xf numFmtId="0" fontId="125" fillId="0" borderId="0" xfId="114" applyNumberFormat="1" applyFont="1" applyAlignment="1">
      <alignment horizontal="center"/>
    </xf>
    <xf numFmtId="0" fontId="70" fillId="0" borderId="0" xfId="114"/>
    <xf numFmtId="0" fontId="126" fillId="0" borderId="0" xfId="114" applyNumberFormat="1" applyFont="1"/>
    <xf numFmtId="0" fontId="1" fillId="0" borderId="0" xfId="139"/>
    <xf numFmtId="0" fontId="113" fillId="0" borderId="10" xfId="139" applyFont="1" applyBorder="1" applyAlignment="1">
      <alignment horizontal="center"/>
    </xf>
    <xf numFmtId="49" fontId="113" fillId="0" borderId="10" xfId="139" applyNumberFormat="1" applyFont="1" applyBorder="1" applyAlignment="1">
      <alignment horizontal="center" vertical="top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24" borderId="13" xfId="0" applyNumberFormat="1" applyFont="1" applyFill="1" applyBorder="1" applyAlignment="1">
      <alignment horizontal="left" vertical="center" wrapText="1"/>
    </xf>
    <xf numFmtId="0" fontId="13" fillId="0" borderId="101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24" borderId="10" xfId="0" applyNumberFormat="1" applyFont="1" applyFill="1" applyBorder="1" applyAlignment="1">
      <alignment horizontal="left" vertical="center" wrapText="1"/>
    </xf>
    <xf numFmtId="0" fontId="13" fillId="0" borderId="102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left" vertical="center" wrapText="1"/>
    </xf>
    <xf numFmtId="49" fontId="17" fillId="0" borderId="102" xfId="0" applyNumberFormat="1" applyFont="1" applyBorder="1" applyAlignment="1">
      <alignment horizontal="center" vertical="center" wrapText="1"/>
    </xf>
    <xf numFmtId="0" fontId="130" fillId="0" borderId="0" xfId="0" applyFont="1" applyAlignment="1">
      <alignment horizontal="center" wrapText="1"/>
    </xf>
    <xf numFmtId="0" fontId="130" fillId="0" borderId="0" xfId="0" applyFont="1"/>
    <xf numFmtId="0" fontId="129" fillId="0" borderId="20" xfId="0" applyFont="1" applyBorder="1" applyAlignment="1">
      <alignment horizontal="center" vertical="center"/>
    </xf>
    <xf numFmtId="0" fontId="131" fillId="0" borderId="10" xfId="0" applyFont="1" applyBorder="1" applyAlignment="1">
      <alignment vertical="center" wrapText="1"/>
    </xf>
    <xf numFmtId="0" fontId="131" fillId="0" borderId="10" xfId="0" applyFont="1" applyBorder="1" applyAlignment="1">
      <alignment horizontal="center" vertical="center" wrapText="1"/>
    </xf>
    <xf numFmtId="0" fontId="130" fillId="0" borderId="10" xfId="0" applyFont="1" applyBorder="1" applyAlignment="1">
      <alignment horizontal="center"/>
    </xf>
    <xf numFmtId="0" fontId="132" fillId="0" borderId="10" xfId="0" applyFont="1" applyBorder="1"/>
    <xf numFmtId="0" fontId="132" fillId="0" borderId="10" xfId="0" applyNumberFormat="1" applyFont="1" applyBorder="1" applyAlignment="1">
      <alignment horizontal="center"/>
    </xf>
    <xf numFmtId="0" fontId="130" fillId="79" borderId="10" xfId="0" applyFont="1" applyFill="1" applyBorder="1" applyAlignment="1">
      <alignment horizontal="center"/>
    </xf>
    <xf numFmtId="0" fontId="132" fillId="79" borderId="10" xfId="0" applyFont="1" applyFill="1" applyBorder="1"/>
    <xf numFmtId="0" fontId="132" fillId="79" borderId="10" xfId="0" applyNumberFormat="1" applyFont="1" applyFill="1" applyBorder="1" applyAlignment="1">
      <alignment horizontal="center"/>
    </xf>
    <xf numFmtId="0" fontId="129" fillId="0" borderId="10" xfId="0" applyFont="1" applyBorder="1"/>
    <xf numFmtId="0" fontId="133" fillId="0" borderId="10" xfId="0" applyNumberFormat="1" applyFont="1" applyBorder="1" applyAlignment="1">
      <alignment horizontal="center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81" borderId="10" xfId="0" applyFont="1" applyFill="1" applyBorder="1" applyAlignment="1">
      <alignment horizontal="center" vertical="center"/>
    </xf>
    <xf numFmtId="49" fontId="13" fillId="81" borderId="10" xfId="0" applyNumberFormat="1" applyFont="1" applyFill="1" applyBorder="1" applyAlignment="1">
      <alignment horizontal="center" vertical="center" wrapText="1"/>
    </xf>
    <xf numFmtId="49" fontId="13" fillId="81" borderId="10" xfId="0" applyNumberFormat="1" applyFont="1" applyFill="1" applyBorder="1" applyAlignment="1">
      <alignment horizontal="left" vertical="center" wrapText="1"/>
    </xf>
    <xf numFmtId="0" fontId="13" fillId="81" borderId="102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49" fontId="135" fillId="0" borderId="10" xfId="0" applyNumberFormat="1" applyFont="1" applyBorder="1" applyAlignment="1">
      <alignment horizontal="center" vertical="top" wrapText="1"/>
    </xf>
    <xf numFmtId="0" fontId="124" fillId="0" borderId="10" xfId="0" applyNumberFormat="1" applyFont="1" applyBorder="1"/>
    <xf numFmtId="0" fontId="136" fillId="0" borderId="10" xfId="0" applyFont="1" applyBorder="1"/>
    <xf numFmtId="0" fontId="136" fillId="0" borderId="10" xfId="0" applyNumberFormat="1" applyFont="1" applyBorder="1" applyAlignment="1">
      <alignment horizontal="center" vertical="center" wrapText="1"/>
    </xf>
    <xf numFmtId="0" fontId="125" fillId="0" borderId="10" xfId="0" applyNumberFormat="1" applyFont="1" applyBorder="1" applyAlignment="1">
      <alignment horizontal="center"/>
    </xf>
    <xf numFmtId="0" fontId="134" fillId="0" borderId="10" xfId="0" applyFont="1" applyBorder="1" applyAlignment="1">
      <alignment horizontal="center"/>
    </xf>
    <xf numFmtId="0" fontId="134" fillId="0" borderId="10" xfId="0" applyNumberFormat="1" applyFont="1" applyBorder="1" applyAlignment="1">
      <alignment horizontal="center" wrapText="1"/>
    </xf>
    <xf numFmtId="0" fontId="124" fillId="81" borderId="10" xfId="0" applyNumberFormat="1" applyFont="1" applyFill="1" applyBorder="1"/>
    <xf numFmtId="0" fontId="136" fillId="81" borderId="10" xfId="0" applyFont="1" applyFill="1" applyBorder="1"/>
    <xf numFmtId="0" fontId="136" fillId="81" borderId="10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18" fillId="81" borderId="13" xfId="0" applyNumberFormat="1" applyFont="1" applyFill="1" applyBorder="1" applyAlignment="1">
      <alignment horizontal="center"/>
    </xf>
    <xf numFmtId="0" fontId="6" fillId="81" borderId="17" xfId="0" applyNumberFormat="1" applyFont="1" applyFill="1" applyBorder="1" applyAlignment="1">
      <alignment horizontal="center"/>
    </xf>
    <xf numFmtId="0" fontId="18" fillId="81" borderId="10" xfId="0" applyNumberFormat="1" applyFont="1" applyFill="1" applyBorder="1" applyAlignment="1">
      <alignment horizontal="center" wrapText="1"/>
    </xf>
    <xf numFmtId="0" fontId="6" fillId="0" borderId="17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6" fillId="81" borderId="24" xfId="0" applyFont="1" applyFill="1" applyBorder="1" applyAlignment="1">
      <alignment horizontal="center"/>
    </xf>
    <xf numFmtId="0" fontId="138" fillId="0" borderId="13" xfId="0" applyNumberFormat="1" applyFont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38" fillId="79" borderId="10" xfId="0" applyNumberFormat="1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 wrapText="1"/>
    </xf>
    <xf numFmtId="0" fontId="138" fillId="0" borderId="10" xfId="0" applyNumberFormat="1" applyFont="1" applyBorder="1" applyAlignment="1">
      <alignment horizontal="center" vertical="center"/>
    </xf>
    <xf numFmtId="0" fontId="113" fillId="0" borderId="10" xfId="139" applyFont="1" applyBorder="1" applyAlignment="1">
      <alignment horizontal="center" wrapText="1"/>
    </xf>
    <xf numFmtId="0" fontId="18" fillId="0" borderId="24" xfId="0" applyFont="1" applyFill="1" applyBorder="1" applyAlignment="1">
      <alignment horizontal="center" vertical="center"/>
    </xf>
    <xf numFmtId="0" fontId="113" fillId="0" borderId="10" xfId="139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 wrapText="1"/>
    </xf>
    <xf numFmtId="1" fontId="16" fillId="81" borderId="10" xfId="0" applyNumberFormat="1" applyFont="1" applyFill="1" applyBorder="1" applyAlignment="1">
      <alignment horizontal="center" vertical="center"/>
    </xf>
    <xf numFmtId="0" fontId="16" fillId="81" borderId="10" xfId="0" applyFont="1" applyFill="1" applyBorder="1" applyAlignment="1">
      <alignment horizontal="center" vertical="center" wrapText="1"/>
    </xf>
    <xf numFmtId="0" fontId="13" fillId="81" borderId="10" xfId="0" applyNumberFormat="1" applyFont="1" applyFill="1" applyBorder="1" applyAlignment="1">
      <alignment horizontal="center" vertical="center" wrapText="1"/>
    </xf>
    <xf numFmtId="0" fontId="13" fillId="79" borderId="10" xfId="0" applyFont="1" applyFill="1" applyBorder="1" applyAlignment="1">
      <alignment horizontal="center" vertical="center" wrapText="1"/>
    </xf>
    <xf numFmtId="49" fontId="55" fillId="0" borderId="11" xfId="136" applyNumberFormat="1" applyFon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55" fillId="0" borderId="21" xfId="136" applyNumberFormat="1" applyFont="1" applyBorder="1" applyAlignment="1">
      <alignment horizontal="center"/>
    </xf>
    <xf numFmtId="0" fontId="16" fillId="81" borderId="25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68" fillId="0" borderId="10" xfId="0" applyNumberFormat="1" applyFont="1" applyFill="1" applyBorder="1" applyAlignment="1">
      <alignment horizontal="center" vertical="center"/>
    </xf>
    <xf numFmtId="0" fontId="9" fillId="81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/>
    </xf>
    <xf numFmtId="1" fontId="14" fillId="0" borderId="84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12" fillId="0" borderId="17" xfId="0" applyFont="1" applyBorder="1" applyAlignment="1">
      <alignment horizontal="center"/>
    </xf>
    <xf numFmtId="0" fontId="112" fillId="0" borderId="11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5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50" fillId="0" borderId="2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5" fillId="0" borderId="10" xfId="0" applyNumberFormat="1" applyFont="1" applyBorder="1" applyAlignment="1">
      <alignment horizontal="center" vertical="center" wrapText="1"/>
    </xf>
    <xf numFmtId="0" fontId="137" fillId="0" borderId="0" xfId="0" applyFont="1" applyAlignment="1">
      <alignment horizontal="center" wrapText="1"/>
    </xf>
    <xf numFmtId="0" fontId="0" fillId="0" borderId="10" xfId="0" applyNumberFormat="1" applyBorder="1" applyAlignment="1">
      <alignment horizontal="center"/>
    </xf>
    <xf numFmtId="0" fontId="135" fillId="0" borderId="10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7" fillId="0" borderId="103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6" fillId="0" borderId="90" xfId="0" applyFont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5" fillId="0" borderId="92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55" fillId="0" borderId="0" xfId="0" applyNumberFormat="1" applyFont="1" applyAlignment="1">
      <alignment horizontal="left" wrapText="1"/>
    </xf>
    <xf numFmtId="0" fontId="1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49" fontId="11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28" fillId="0" borderId="0" xfId="139" applyNumberFormat="1" applyFont="1" applyAlignment="1">
      <alignment horizontal="center" vertical="center" wrapText="1"/>
    </xf>
    <xf numFmtId="49" fontId="127" fillId="0" borderId="20" xfId="139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8" xfId="0" applyNumberFormat="1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6" fillId="0" borderId="45" xfId="0" applyNumberFormat="1" applyFont="1" applyFill="1" applyBorder="1" applyAlignment="1">
      <alignment horizontal="center" vertical="center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5" fillId="0" borderId="10" xfId="136" applyNumberFormat="1" applyFont="1" applyBorder="1" applyAlignment="1">
      <alignment horizontal="center"/>
    </xf>
    <xf numFmtId="49" fontId="15" fillId="0" borderId="10" xfId="136" applyNumberFormat="1" applyFont="1" applyBorder="1" applyAlignment="1">
      <alignment horizontal="center"/>
    </xf>
    <xf numFmtId="0" fontId="14" fillId="0" borderId="25" xfId="136" applyNumberFormat="1" applyFont="1" applyBorder="1" applyAlignment="1">
      <alignment horizontal="center"/>
    </xf>
    <xf numFmtId="0" fontId="14" fillId="0" borderId="40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0" fontId="55" fillId="0" borderId="25" xfId="136" applyFont="1" applyBorder="1" applyAlignment="1">
      <alignment horizontal="center" vertical="center" wrapText="1"/>
    </xf>
    <xf numFmtId="0" fontId="55" fillId="0" borderId="88" xfId="136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86" xfId="136" applyFont="1" applyBorder="1" applyAlignment="1">
      <alignment horizontal="center" vertical="center"/>
    </xf>
    <xf numFmtId="0" fontId="30" fillId="0" borderId="87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49" fontId="25" fillId="0" borderId="10" xfId="136" applyNumberFormat="1" applyBorder="1" applyAlignment="1">
      <alignment horizontal="center" vertical="top"/>
    </xf>
    <xf numFmtId="0" fontId="115" fillId="0" borderId="25" xfId="136" applyFont="1" applyBorder="1" applyAlignment="1">
      <alignment horizontal="left" vertical="top" wrapText="1" shrinkToFit="1"/>
    </xf>
    <xf numFmtId="0" fontId="115" fillId="0" borderId="40" xfId="136" applyFont="1" applyBorder="1" applyAlignment="1">
      <alignment horizontal="left" vertical="top" wrapText="1" shrinkToFit="1"/>
    </xf>
    <xf numFmtId="0" fontId="115" fillId="0" borderId="13" xfId="136" applyFont="1" applyBorder="1" applyAlignment="1">
      <alignment horizontal="left" vertical="top" wrapText="1" shrinkToFit="1"/>
    </xf>
    <xf numFmtId="49" fontId="55" fillId="0" borderId="10" xfId="136" applyNumberFormat="1" applyFont="1" applyBorder="1" applyAlignment="1">
      <alignment horizontal="center"/>
    </xf>
    <xf numFmtId="49" fontId="25" fillId="0" borderId="10" xfId="136" applyNumberFormat="1" applyBorder="1" applyAlignment="1">
      <alignment horizontal="center"/>
    </xf>
    <xf numFmtId="49" fontId="56" fillId="0" borderId="25" xfId="136" applyNumberFormat="1" applyFont="1" applyBorder="1" applyAlignment="1">
      <alignment horizontal="center" vertical="center" wrapText="1"/>
    </xf>
    <xf numFmtId="49" fontId="56" fillId="0" borderId="13" xfId="136" applyNumberFormat="1" applyFont="1" applyBorder="1" applyAlignment="1">
      <alignment horizontal="center" vertical="center" wrapText="1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45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38" xfId="0" applyNumberFormat="1" applyFont="1" applyFill="1" applyBorder="1" applyAlignment="1">
      <alignment horizontal="center" vertical="center" wrapText="1"/>
    </xf>
    <xf numFmtId="0" fontId="55" fillId="80" borderId="62" xfId="0" applyNumberFormat="1" applyFont="1" applyFill="1" applyBorder="1" applyAlignment="1">
      <alignment horizontal="center" vertical="center" wrapText="1"/>
    </xf>
    <xf numFmtId="49" fontId="15" fillId="0" borderId="63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4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0" fontId="16" fillId="0" borderId="105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6" xfId="0" applyNumberFormat="1" applyFont="1" applyFill="1" applyBorder="1" applyAlignment="1">
      <alignment vertical="center" wrapText="1"/>
    </xf>
    <xf numFmtId="49" fontId="65" fillId="0" borderId="52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96" xfId="0" applyNumberFormat="1" applyFont="1" applyFill="1" applyBorder="1" applyAlignment="1">
      <alignment horizontal="center" vertical="center" wrapText="1"/>
    </xf>
    <xf numFmtId="0" fontId="55" fillId="80" borderId="33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49" fontId="15" fillId="0" borderId="93" xfId="0" applyNumberFormat="1" applyFont="1" applyFill="1" applyBorder="1" applyAlignment="1">
      <alignment horizontal="center" vertical="center" wrapText="1"/>
    </xf>
    <xf numFmtId="49" fontId="15" fillId="0" borderId="94" xfId="0" applyNumberFormat="1" applyFont="1" applyFill="1" applyBorder="1" applyAlignment="1">
      <alignment horizontal="center" vertical="center" wrapText="1"/>
    </xf>
    <xf numFmtId="49" fontId="15" fillId="0" borderId="95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59" fillId="0" borderId="10" xfId="112" applyFont="1" applyBorder="1" applyAlignment="1">
      <alignment horizontal="center" vertical="center" wrapText="1"/>
    </xf>
    <xf numFmtId="0" fontId="9" fillId="0" borderId="0" xfId="112" applyFont="1" applyAlignment="1">
      <alignment horizontal="center" wrapText="1"/>
    </xf>
    <xf numFmtId="49" fontId="29" fillId="0" borderId="90" xfId="0" applyNumberFormat="1" applyFont="1" applyBorder="1" applyAlignment="1">
      <alignment horizontal="center" vertical="center" wrapText="1"/>
    </xf>
    <xf numFmtId="49" fontId="29" fillId="0" borderId="92" xfId="0" applyNumberFormat="1" applyFont="1" applyBorder="1" applyAlignment="1">
      <alignment horizontal="center" vertical="center" wrapText="1"/>
    </xf>
    <xf numFmtId="49" fontId="29" fillId="0" borderId="91" xfId="0" applyNumberFormat="1" applyFont="1" applyBorder="1" applyAlignment="1">
      <alignment horizontal="center" vertical="center" wrapText="1"/>
    </xf>
    <xf numFmtId="0" fontId="59" fillId="0" borderId="25" xfId="112" applyFont="1" applyBorder="1" applyAlignment="1">
      <alignment horizontal="center" vertical="center" wrapText="1"/>
    </xf>
    <xf numFmtId="0" fontId="59" fillId="0" borderId="13" xfId="112" applyFont="1" applyBorder="1" applyAlignment="1">
      <alignment horizontal="center" vertical="center" wrapText="1"/>
    </xf>
    <xf numFmtId="49" fontId="1" fillId="0" borderId="0" xfId="139" applyNumberFormat="1" applyFill="1" applyBorder="1" applyAlignment="1">
      <alignment horizontal="left" vertical="top" wrapText="1"/>
    </xf>
    <xf numFmtId="0" fontId="50" fillId="0" borderId="0" xfId="0" applyNumberFormat="1" applyFont="1" applyBorder="1" applyAlignment="1">
      <alignment horizontal="center" vertical="center" wrapText="1"/>
    </xf>
    <xf numFmtId="0" fontId="121" fillId="0" borderId="0" xfId="0" applyFont="1" applyAlignment="1">
      <alignment horizontal="center" vertical="center" wrapText="1"/>
    </xf>
    <xf numFmtId="164" fontId="129" fillId="0" borderId="0" xfId="0" applyNumberFormat="1" applyFont="1" applyBorder="1" applyAlignment="1">
      <alignment horizontal="center" vertical="center"/>
    </xf>
    <xf numFmtId="0" fontId="129" fillId="0" borderId="0" xfId="0" applyFont="1" applyAlignment="1">
      <alignment horizontal="center"/>
    </xf>
    <xf numFmtId="0" fontId="130" fillId="0" borderId="0" xfId="0" applyFont="1" applyAlignment="1">
      <alignment horizontal="center" wrapText="1"/>
    </xf>
  </cellXfs>
  <cellStyles count="140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60" zoomScaleNormal="60" workbookViewId="0">
      <selection activeCell="U13" sqref="U13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414" t="s">
        <v>38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s="1" customFormat="1" ht="41.25" customHeight="1">
      <c r="A2" s="417" t="s">
        <v>39</v>
      </c>
      <c r="B2" s="417" t="s">
        <v>40</v>
      </c>
      <c r="C2" s="419" t="s">
        <v>247</v>
      </c>
      <c r="D2" s="420"/>
      <c r="E2" s="420"/>
      <c r="F2" s="420"/>
      <c r="G2" s="420"/>
      <c r="H2" s="421"/>
      <c r="I2" s="422" t="s">
        <v>248</v>
      </c>
      <c r="J2" s="422"/>
      <c r="K2" s="422"/>
      <c r="L2" s="422"/>
      <c r="M2" s="422"/>
      <c r="N2" s="422"/>
    </row>
    <row r="3" spans="1:14" s="2" customFormat="1" ht="98.25" customHeight="1" thickBot="1">
      <c r="A3" s="418"/>
      <c r="B3" s="418"/>
      <c r="C3" s="311" t="s">
        <v>41</v>
      </c>
      <c r="D3" s="311" t="s">
        <v>42</v>
      </c>
      <c r="E3" s="311" t="s">
        <v>43</v>
      </c>
      <c r="F3" s="32" t="s">
        <v>44</v>
      </c>
      <c r="G3" s="311" t="s">
        <v>45</v>
      </c>
      <c r="H3" s="311" t="s">
        <v>46</v>
      </c>
      <c r="I3" s="33" t="s">
        <v>41</v>
      </c>
      <c r="J3" s="33" t="s">
        <v>42</v>
      </c>
      <c r="K3" s="33" t="s">
        <v>43</v>
      </c>
      <c r="L3" s="33" t="s">
        <v>47</v>
      </c>
      <c r="M3" s="33" t="s">
        <v>45</v>
      </c>
      <c r="N3" s="33" t="s">
        <v>46</v>
      </c>
    </row>
    <row r="4" spans="1:14" ht="28.5" customHeight="1" thickTop="1">
      <c r="A4" s="34">
        <v>1</v>
      </c>
      <c r="B4" s="35" t="s">
        <v>2</v>
      </c>
      <c r="C4" s="366">
        <v>0</v>
      </c>
      <c r="D4" s="366">
        <v>58</v>
      </c>
      <c r="E4" s="36">
        <v>4195</v>
      </c>
      <c r="F4" s="37">
        <f>C4+D4+E4</f>
        <v>4253</v>
      </c>
      <c r="G4" s="205">
        <v>2247</v>
      </c>
      <c r="H4" s="205">
        <v>214</v>
      </c>
      <c r="I4" s="38">
        <v>0</v>
      </c>
      <c r="J4" s="38">
        <v>58</v>
      </c>
      <c r="K4" s="38">
        <v>4195</v>
      </c>
      <c r="L4" s="39">
        <f>I4+J4+K4</f>
        <v>4253</v>
      </c>
      <c r="M4" s="40">
        <v>2247</v>
      </c>
      <c r="N4" s="40">
        <v>214</v>
      </c>
    </row>
    <row r="5" spans="1:14" ht="28.5" customHeight="1">
      <c r="A5" s="130">
        <v>2</v>
      </c>
      <c r="B5" s="131" t="s">
        <v>3</v>
      </c>
      <c r="C5" s="132">
        <v>3</v>
      </c>
      <c r="D5" s="135">
        <v>22</v>
      </c>
      <c r="E5" s="133">
        <v>2127</v>
      </c>
      <c r="F5" s="134">
        <f t="shared" ref="F5:F21" si="0">C5+D5+E5</f>
        <v>2152</v>
      </c>
      <c r="G5" s="136">
        <v>917</v>
      </c>
      <c r="H5" s="136">
        <v>150</v>
      </c>
      <c r="I5" s="135">
        <v>3</v>
      </c>
      <c r="J5" s="135">
        <v>22</v>
      </c>
      <c r="K5" s="176">
        <v>2127</v>
      </c>
      <c r="L5" s="134">
        <f t="shared" ref="L5:L17" si="1">I5+J5+K5</f>
        <v>2152</v>
      </c>
      <c r="M5" s="136">
        <v>917</v>
      </c>
      <c r="N5" s="136">
        <v>150</v>
      </c>
    </row>
    <row r="6" spans="1:14" ht="28.5" customHeight="1">
      <c r="A6" s="25">
        <v>3</v>
      </c>
      <c r="B6" s="41" t="s">
        <v>4</v>
      </c>
      <c r="C6" s="42">
        <v>11</v>
      </c>
      <c r="D6" s="367">
        <v>45</v>
      </c>
      <c r="E6" s="42">
        <v>5482</v>
      </c>
      <c r="F6" s="43">
        <f t="shared" si="0"/>
        <v>5538</v>
      </c>
      <c r="G6" s="31">
        <v>2513</v>
      </c>
      <c r="H6" s="31">
        <v>287</v>
      </c>
      <c r="I6" s="44">
        <v>11</v>
      </c>
      <c r="J6" s="44">
        <v>45</v>
      </c>
      <c r="K6" s="38">
        <v>5482</v>
      </c>
      <c r="L6" s="45">
        <f t="shared" si="1"/>
        <v>5538</v>
      </c>
      <c r="M6" s="46">
        <v>2513</v>
      </c>
      <c r="N6" s="46">
        <v>287</v>
      </c>
    </row>
    <row r="7" spans="1:14" ht="28.5" customHeight="1">
      <c r="A7" s="130">
        <v>4</v>
      </c>
      <c r="B7" s="131" t="s">
        <v>5</v>
      </c>
      <c r="C7" s="132">
        <v>7</v>
      </c>
      <c r="D7" s="135">
        <v>285</v>
      </c>
      <c r="E7" s="133">
        <v>16186</v>
      </c>
      <c r="F7" s="134">
        <f t="shared" si="0"/>
        <v>16478</v>
      </c>
      <c r="G7" s="136">
        <v>3081</v>
      </c>
      <c r="H7" s="136">
        <v>530</v>
      </c>
      <c r="I7" s="135">
        <v>7</v>
      </c>
      <c r="J7" s="135">
        <v>285</v>
      </c>
      <c r="K7" s="176">
        <v>16186</v>
      </c>
      <c r="L7" s="134">
        <f t="shared" si="1"/>
        <v>16478</v>
      </c>
      <c r="M7" s="136">
        <v>3081</v>
      </c>
      <c r="N7" s="136">
        <v>530</v>
      </c>
    </row>
    <row r="8" spans="1:14" ht="28.5" customHeight="1">
      <c r="A8" s="25">
        <v>5</v>
      </c>
      <c r="B8" s="41" t="s">
        <v>6</v>
      </c>
      <c r="C8" s="42">
        <v>9</v>
      </c>
      <c r="D8" s="367">
        <v>105</v>
      </c>
      <c r="E8" s="42">
        <v>9073</v>
      </c>
      <c r="F8" s="43">
        <f t="shared" si="0"/>
        <v>9187</v>
      </c>
      <c r="G8" s="31">
        <v>4439</v>
      </c>
      <c r="H8" s="31">
        <v>407</v>
      </c>
      <c r="I8" s="44">
        <v>9</v>
      </c>
      <c r="J8" s="44">
        <v>105</v>
      </c>
      <c r="K8" s="38">
        <v>9073</v>
      </c>
      <c r="L8" s="45">
        <f t="shared" si="1"/>
        <v>9187</v>
      </c>
      <c r="M8" s="46">
        <v>4439</v>
      </c>
      <c r="N8" s="46">
        <v>407</v>
      </c>
    </row>
    <row r="9" spans="1:14" ht="28.5" customHeight="1">
      <c r="A9" s="130">
        <v>6</v>
      </c>
      <c r="B9" s="131" t="s">
        <v>7</v>
      </c>
      <c r="C9" s="132">
        <v>9</v>
      </c>
      <c r="D9" s="135">
        <v>144</v>
      </c>
      <c r="E9" s="133">
        <v>13745</v>
      </c>
      <c r="F9" s="134">
        <f t="shared" si="0"/>
        <v>13898</v>
      </c>
      <c r="G9" s="136">
        <v>4288</v>
      </c>
      <c r="H9" s="136">
        <v>623</v>
      </c>
      <c r="I9" s="135">
        <v>9</v>
      </c>
      <c r="J9" s="135">
        <v>144</v>
      </c>
      <c r="K9" s="176">
        <v>13745</v>
      </c>
      <c r="L9" s="134">
        <f t="shared" si="1"/>
        <v>13898</v>
      </c>
      <c r="M9" s="136">
        <v>4288</v>
      </c>
      <c r="N9" s="136">
        <v>623</v>
      </c>
    </row>
    <row r="10" spans="1:14" ht="28.5" customHeight="1">
      <c r="A10" s="25">
        <v>7</v>
      </c>
      <c r="B10" s="41" t="s">
        <v>8</v>
      </c>
      <c r="C10" s="42">
        <v>2</v>
      </c>
      <c r="D10" s="367">
        <v>99</v>
      </c>
      <c r="E10" s="42">
        <v>4684</v>
      </c>
      <c r="F10" s="43">
        <f t="shared" si="0"/>
        <v>4785</v>
      </c>
      <c r="G10" s="31">
        <v>2687</v>
      </c>
      <c r="H10" s="31">
        <v>309</v>
      </c>
      <c r="I10" s="44">
        <v>2</v>
      </c>
      <c r="J10" s="44">
        <v>99</v>
      </c>
      <c r="K10" s="38">
        <v>4684</v>
      </c>
      <c r="L10" s="45">
        <f t="shared" si="1"/>
        <v>4785</v>
      </c>
      <c r="M10" s="46">
        <v>2687</v>
      </c>
      <c r="N10" s="46">
        <v>309</v>
      </c>
    </row>
    <row r="11" spans="1:14" ht="28.5" customHeight="1">
      <c r="A11" s="130">
        <v>8</v>
      </c>
      <c r="B11" s="131" t="s">
        <v>9</v>
      </c>
      <c r="C11" s="132">
        <v>2</v>
      </c>
      <c r="D11" s="135">
        <v>71</v>
      </c>
      <c r="E11" s="133">
        <v>4864</v>
      </c>
      <c r="F11" s="134">
        <f t="shared" si="0"/>
        <v>4937</v>
      </c>
      <c r="G11" s="136">
        <v>2904</v>
      </c>
      <c r="H11" s="136">
        <v>222</v>
      </c>
      <c r="I11" s="135">
        <v>2</v>
      </c>
      <c r="J11" s="135">
        <v>71</v>
      </c>
      <c r="K11" s="176">
        <v>4864</v>
      </c>
      <c r="L11" s="134">
        <f t="shared" si="1"/>
        <v>4937</v>
      </c>
      <c r="M11" s="136">
        <v>2904</v>
      </c>
      <c r="N11" s="136">
        <v>222</v>
      </c>
    </row>
    <row r="12" spans="1:14" ht="28.5" customHeight="1">
      <c r="A12" s="25">
        <v>9</v>
      </c>
      <c r="B12" s="41" t="s">
        <v>10</v>
      </c>
      <c r="C12" s="42">
        <v>3</v>
      </c>
      <c r="D12" s="367">
        <v>74</v>
      </c>
      <c r="E12" s="42">
        <v>5613</v>
      </c>
      <c r="F12" s="43">
        <f t="shared" si="0"/>
        <v>5690</v>
      </c>
      <c r="G12" s="31">
        <v>2228</v>
      </c>
      <c r="H12" s="31">
        <v>268</v>
      </c>
      <c r="I12" s="44">
        <v>3</v>
      </c>
      <c r="J12" s="44">
        <v>74</v>
      </c>
      <c r="K12" s="38">
        <v>5613</v>
      </c>
      <c r="L12" s="45">
        <f t="shared" si="1"/>
        <v>5690</v>
      </c>
      <c r="M12" s="46">
        <v>2228</v>
      </c>
      <c r="N12" s="46">
        <v>268</v>
      </c>
    </row>
    <row r="13" spans="1:14" ht="28.5" customHeight="1">
      <c r="A13" s="130">
        <v>10</v>
      </c>
      <c r="B13" s="131" t="s">
        <v>11</v>
      </c>
      <c r="C13" s="132">
        <v>4</v>
      </c>
      <c r="D13" s="135">
        <v>34</v>
      </c>
      <c r="E13" s="133">
        <v>2085</v>
      </c>
      <c r="F13" s="134">
        <f t="shared" si="0"/>
        <v>2123</v>
      </c>
      <c r="G13" s="136">
        <v>870</v>
      </c>
      <c r="H13" s="136">
        <v>80</v>
      </c>
      <c r="I13" s="135">
        <v>4</v>
      </c>
      <c r="J13" s="135">
        <v>34</v>
      </c>
      <c r="K13" s="176">
        <v>2085</v>
      </c>
      <c r="L13" s="134">
        <f t="shared" si="1"/>
        <v>2123</v>
      </c>
      <c r="M13" s="136">
        <v>870</v>
      </c>
      <c r="N13" s="136">
        <v>80</v>
      </c>
    </row>
    <row r="14" spans="1:14" ht="28.5" customHeight="1">
      <c r="A14" s="25">
        <v>11</v>
      </c>
      <c r="B14" s="41" t="s">
        <v>12</v>
      </c>
      <c r="C14" s="42">
        <v>6</v>
      </c>
      <c r="D14" s="367">
        <v>66</v>
      </c>
      <c r="E14" s="42">
        <v>3984</v>
      </c>
      <c r="F14" s="43">
        <f t="shared" si="0"/>
        <v>4056</v>
      </c>
      <c r="G14" s="31">
        <v>1185</v>
      </c>
      <c r="H14" s="31">
        <v>167</v>
      </c>
      <c r="I14" s="44">
        <v>6</v>
      </c>
      <c r="J14" s="44">
        <v>66</v>
      </c>
      <c r="K14" s="38">
        <v>3984</v>
      </c>
      <c r="L14" s="45">
        <f t="shared" si="1"/>
        <v>4056</v>
      </c>
      <c r="M14" s="46">
        <v>1185</v>
      </c>
      <c r="N14" s="46">
        <v>167</v>
      </c>
    </row>
    <row r="15" spans="1:14" ht="28.5" customHeight="1">
      <c r="A15" s="130">
        <v>12</v>
      </c>
      <c r="B15" s="131" t="s">
        <v>13</v>
      </c>
      <c r="C15" s="132">
        <v>2</v>
      </c>
      <c r="D15" s="135">
        <v>65</v>
      </c>
      <c r="E15" s="133">
        <v>4912</v>
      </c>
      <c r="F15" s="134">
        <f t="shared" si="0"/>
        <v>4979</v>
      </c>
      <c r="G15" s="136">
        <v>1854</v>
      </c>
      <c r="H15" s="136">
        <v>362</v>
      </c>
      <c r="I15" s="135">
        <v>2</v>
      </c>
      <c r="J15" s="135">
        <v>65</v>
      </c>
      <c r="K15" s="176">
        <v>4912</v>
      </c>
      <c r="L15" s="134">
        <f t="shared" si="1"/>
        <v>4979</v>
      </c>
      <c r="M15" s="136">
        <v>1854</v>
      </c>
      <c r="N15" s="136">
        <v>362</v>
      </c>
    </row>
    <row r="16" spans="1:14" ht="28.5" customHeight="1">
      <c r="A16" s="25">
        <v>13</v>
      </c>
      <c r="B16" s="41" t="s">
        <v>14</v>
      </c>
      <c r="C16" s="42">
        <v>0</v>
      </c>
      <c r="D16" s="367">
        <v>34</v>
      </c>
      <c r="E16" s="42">
        <v>2498</v>
      </c>
      <c r="F16" s="43">
        <f t="shared" si="0"/>
        <v>2532</v>
      </c>
      <c r="G16" s="31">
        <v>919</v>
      </c>
      <c r="H16" s="31">
        <v>79</v>
      </c>
      <c r="I16" s="44">
        <v>0</v>
      </c>
      <c r="J16" s="44">
        <v>34</v>
      </c>
      <c r="K16" s="38">
        <v>2498</v>
      </c>
      <c r="L16" s="45">
        <f t="shared" si="1"/>
        <v>2532</v>
      </c>
      <c r="M16" s="46">
        <v>919</v>
      </c>
      <c r="N16" s="46">
        <v>79</v>
      </c>
    </row>
    <row r="17" spans="1:14" ht="28.5" customHeight="1">
      <c r="A17" s="130">
        <v>14</v>
      </c>
      <c r="B17" s="131" t="s">
        <v>15</v>
      </c>
      <c r="C17" s="132">
        <v>3</v>
      </c>
      <c r="D17" s="135">
        <v>56</v>
      </c>
      <c r="E17" s="133">
        <v>3326</v>
      </c>
      <c r="F17" s="134">
        <f t="shared" si="0"/>
        <v>3385</v>
      </c>
      <c r="G17" s="136">
        <v>1523</v>
      </c>
      <c r="H17" s="136">
        <v>195</v>
      </c>
      <c r="I17" s="135">
        <v>3</v>
      </c>
      <c r="J17" s="135">
        <v>56</v>
      </c>
      <c r="K17" s="176">
        <v>3326</v>
      </c>
      <c r="L17" s="134">
        <f t="shared" si="1"/>
        <v>3385</v>
      </c>
      <c r="M17" s="136">
        <v>1523</v>
      </c>
      <c r="N17" s="136">
        <v>195</v>
      </c>
    </row>
    <row r="18" spans="1:14" ht="28.5" customHeight="1">
      <c r="A18" s="25">
        <v>15</v>
      </c>
      <c r="B18" s="41" t="s">
        <v>16</v>
      </c>
      <c r="C18" s="42">
        <v>0</v>
      </c>
      <c r="D18" s="367">
        <v>43</v>
      </c>
      <c r="E18" s="42">
        <v>3012</v>
      </c>
      <c r="F18" s="43">
        <f t="shared" si="0"/>
        <v>3055</v>
      </c>
      <c r="G18" s="31">
        <v>1111</v>
      </c>
      <c r="H18" s="31">
        <v>175</v>
      </c>
      <c r="I18" s="44">
        <v>0</v>
      </c>
      <c r="J18" s="44">
        <v>43</v>
      </c>
      <c r="K18" s="38">
        <v>3012</v>
      </c>
      <c r="L18" s="45">
        <f>I18+J18+K18</f>
        <v>3055</v>
      </c>
      <c r="M18" s="46">
        <v>1111</v>
      </c>
      <c r="N18" s="46">
        <v>175</v>
      </c>
    </row>
    <row r="19" spans="1:14" ht="28.5" customHeight="1">
      <c r="A19" s="130">
        <v>16</v>
      </c>
      <c r="B19" s="131" t="s">
        <v>17</v>
      </c>
      <c r="C19" s="132">
        <v>2</v>
      </c>
      <c r="D19" s="135">
        <v>74</v>
      </c>
      <c r="E19" s="133">
        <v>9107</v>
      </c>
      <c r="F19" s="134">
        <f t="shared" si="0"/>
        <v>9183</v>
      </c>
      <c r="G19" s="136">
        <v>970</v>
      </c>
      <c r="H19" s="136">
        <v>112</v>
      </c>
      <c r="I19" s="135">
        <v>2</v>
      </c>
      <c r="J19" s="135">
        <v>74</v>
      </c>
      <c r="K19" s="176">
        <v>9107</v>
      </c>
      <c r="L19" s="134">
        <f>I19+J19+K19</f>
        <v>9183</v>
      </c>
      <c r="M19" s="136">
        <v>970</v>
      </c>
      <c r="N19" s="136">
        <v>112</v>
      </c>
    </row>
    <row r="20" spans="1:14" ht="28.5" customHeight="1">
      <c r="A20" s="25">
        <v>17</v>
      </c>
      <c r="B20" s="41" t="s">
        <v>18</v>
      </c>
      <c r="C20" s="42">
        <v>0</v>
      </c>
      <c r="D20" s="367">
        <v>71</v>
      </c>
      <c r="E20" s="42">
        <v>4944</v>
      </c>
      <c r="F20" s="43">
        <f t="shared" si="0"/>
        <v>5015</v>
      </c>
      <c r="G20" s="31">
        <v>3847</v>
      </c>
      <c r="H20" s="31">
        <v>419</v>
      </c>
      <c r="I20" s="44">
        <v>0</v>
      </c>
      <c r="J20" s="44">
        <v>71</v>
      </c>
      <c r="K20" s="38">
        <v>4944</v>
      </c>
      <c r="L20" s="45">
        <f>I20+J20+K20</f>
        <v>5015</v>
      </c>
      <c r="M20" s="46">
        <v>3847</v>
      </c>
      <c r="N20" s="46">
        <v>419</v>
      </c>
    </row>
    <row r="21" spans="1:14" ht="28.5" customHeight="1">
      <c r="A21" s="130">
        <v>18</v>
      </c>
      <c r="B21" s="131" t="s">
        <v>19</v>
      </c>
      <c r="C21" s="132">
        <v>1</v>
      </c>
      <c r="D21" s="135">
        <v>83</v>
      </c>
      <c r="E21" s="133">
        <v>6545</v>
      </c>
      <c r="F21" s="134">
        <f t="shared" si="0"/>
        <v>6629</v>
      </c>
      <c r="G21" s="136">
        <v>2488</v>
      </c>
      <c r="H21" s="136">
        <v>312</v>
      </c>
      <c r="I21" s="135">
        <v>1</v>
      </c>
      <c r="J21" s="135">
        <v>83</v>
      </c>
      <c r="K21" s="176">
        <v>6545</v>
      </c>
      <c r="L21" s="134">
        <f>I21+J21+K21</f>
        <v>6629</v>
      </c>
      <c r="M21" s="136">
        <v>2488</v>
      </c>
      <c r="N21" s="136">
        <v>312</v>
      </c>
    </row>
    <row r="22" spans="1:14" s="3" customFormat="1" ht="39.75" customHeight="1">
      <c r="A22" s="415" t="s">
        <v>0</v>
      </c>
      <c r="B22" s="416"/>
      <c r="C22" s="47">
        <v>64</v>
      </c>
      <c r="D22" s="47">
        <v>1429</v>
      </c>
      <c r="E22" s="47">
        <v>106382</v>
      </c>
      <c r="F22" s="47">
        <f>SUM(F4:F21)</f>
        <v>107875</v>
      </c>
      <c r="G22" s="47">
        <v>40071</v>
      </c>
      <c r="H22" s="47">
        <v>4911</v>
      </c>
      <c r="I22" s="87">
        <v>64</v>
      </c>
      <c r="J22" s="87">
        <v>1429</v>
      </c>
      <c r="K22" s="87">
        <v>106382</v>
      </c>
      <c r="L22" s="87">
        <f>SUM(L4:L21)</f>
        <v>107875</v>
      </c>
      <c r="M22" s="87">
        <v>40071</v>
      </c>
      <c r="N22" s="87">
        <v>4911</v>
      </c>
    </row>
    <row r="23" spans="1:14" ht="20.25" customHeight="1">
      <c r="C23" s="109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80" zoomScaleNormal="80" workbookViewId="0">
      <selection activeCell="O5" sqref="O5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2.85546875" customWidth="1"/>
    <col min="5" max="5" width="13.85546875" customWidth="1"/>
    <col min="6" max="6" width="12" customWidth="1"/>
    <col min="7" max="7" width="14.7109375" customWidth="1"/>
    <col min="8" max="8" width="15.7109375" customWidth="1"/>
    <col min="9" max="9" width="14.5703125" customWidth="1"/>
    <col min="10" max="10" width="12.42578125" customWidth="1"/>
  </cols>
  <sheetData>
    <row r="1" spans="1:10" ht="56.25" customHeight="1">
      <c r="B1" s="551" t="s">
        <v>279</v>
      </c>
      <c r="C1" s="552"/>
      <c r="D1" s="552"/>
      <c r="E1" s="552"/>
      <c r="F1" s="552"/>
      <c r="G1" s="552"/>
      <c r="H1" s="552"/>
      <c r="I1" s="552"/>
    </row>
    <row r="2" spans="1:10" s="4" customFormat="1" ht="77.45" customHeight="1">
      <c r="A2" s="221" t="s">
        <v>77</v>
      </c>
      <c r="B2" s="302" t="s">
        <v>40</v>
      </c>
      <c r="C2" s="221" t="s">
        <v>280</v>
      </c>
      <c r="D2" s="221" t="s">
        <v>281</v>
      </c>
      <c r="E2" s="221" t="s">
        <v>282</v>
      </c>
      <c r="F2" s="221" t="s">
        <v>283</v>
      </c>
      <c r="G2" s="221" t="s">
        <v>284</v>
      </c>
      <c r="H2" s="221" t="s">
        <v>285</v>
      </c>
      <c r="I2" s="221" t="s">
        <v>286</v>
      </c>
      <c r="J2" s="221" t="s">
        <v>287</v>
      </c>
    </row>
    <row r="3" spans="1:10" ht="18">
      <c r="A3" s="34" t="s">
        <v>90</v>
      </c>
      <c r="B3" s="35" t="s">
        <v>140</v>
      </c>
      <c r="C3" s="29">
        <v>5</v>
      </c>
      <c r="D3" s="60">
        <v>0</v>
      </c>
      <c r="E3" s="60">
        <v>2</v>
      </c>
      <c r="F3" s="60">
        <v>0</v>
      </c>
      <c r="G3" s="29">
        <v>1227</v>
      </c>
      <c r="H3" s="29">
        <v>1303</v>
      </c>
      <c r="I3" s="60">
        <v>2</v>
      </c>
      <c r="J3" s="60">
        <v>2</v>
      </c>
    </row>
    <row r="4" spans="1:10" ht="18">
      <c r="A4" s="130" t="s">
        <v>91</v>
      </c>
      <c r="B4" s="131" t="s">
        <v>141</v>
      </c>
      <c r="C4" s="137">
        <v>3</v>
      </c>
      <c r="D4" s="148">
        <v>0</v>
      </c>
      <c r="E4" s="148">
        <v>1</v>
      </c>
      <c r="F4" s="148">
        <v>6</v>
      </c>
      <c r="G4" s="137">
        <v>257</v>
      </c>
      <c r="H4" s="137">
        <v>486</v>
      </c>
      <c r="I4" s="148">
        <v>4</v>
      </c>
      <c r="J4" s="148">
        <v>17</v>
      </c>
    </row>
    <row r="5" spans="1:10" ht="18">
      <c r="A5" s="25" t="s">
        <v>92</v>
      </c>
      <c r="B5" s="41" t="s">
        <v>142</v>
      </c>
      <c r="C5" s="28">
        <v>38</v>
      </c>
      <c r="D5" s="353">
        <v>1</v>
      </c>
      <c r="E5" s="353">
        <v>0</v>
      </c>
      <c r="F5" s="353">
        <v>6</v>
      </c>
      <c r="G5" s="28">
        <v>892</v>
      </c>
      <c r="H5" s="28">
        <v>1181</v>
      </c>
      <c r="I5" s="353">
        <v>3</v>
      </c>
      <c r="J5" s="353">
        <v>0</v>
      </c>
    </row>
    <row r="6" spans="1:10" ht="18">
      <c r="A6" s="130" t="s">
        <v>93</v>
      </c>
      <c r="B6" s="131" t="s">
        <v>143</v>
      </c>
      <c r="C6" s="137">
        <v>11</v>
      </c>
      <c r="D6" s="148">
        <v>2</v>
      </c>
      <c r="E6" s="148">
        <v>0</v>
      </c>
      <c r="F6" s="148">
        <v>1</v>
      </c>
      <c r="G6" s="137">
        <v>1434</v>
      </c>
      <c r="H6" s="137">
        <v>2251</v>
      </c>
      <c r="I6" s="148">
        <v>11</v>
      </c>
      <c r="J6" s="148">
        <v>2</v>
      </c>
    </row>
    <row r="7" spans="1:10" ht="18">
      <c r="A7" s="25" t="s">
        <v>94</v>
      </c>
      <c r="B7" s="41" t="s">
        <v>144</v>
      </c>
      <c r="C7" s="28">
        <v>14</v>
      </c>
      <c r="D7" s="353">
        <v>1</v>
      </c>
      <c r="E7" s="353">
        <v>0</v>
      </c>
      <c r="F7" s="353">
        <v>1</v>
      </c>
      <c r="G7" s="28">
        <v>1350</v>
      </c>
      <c r="H7" s="28">
        <v>2088</v>
      </c>
      <c r="I7" s="353">
        <v>5</v>
      </c>
      <c r="J7" s="353">
        <v>1</v>
      </c>
    </row>
    <row r="8" spans="1:10" ht="18">
      <c r="A8" s="130" t="s">
        <v>95</v>
      </c>
      <c r="B8" s="131" t="s">
        <v>145</v>
      </c>
      <c r="C8" s="137">
        <v>54</v>
      </c>
      <c r="D8" s="148">
        <v>0</v>
      </c>
      <c r="E8" s="148">
        <v>1</v>
      </c>
      <c r="F8" s="148">
        <v>6</v>
      </c>
      <c r="G8" s="137">
        <v>1782</v>
      </c>
      <c r="H8" s="137">
        <v>2286</v>
      </c>
      <c r="I8" s="148">
        <v>10</v>
      </c>
      <c r="J8" s="148">
        <v>122</v>
      </c>
    </row>
    <row r="9" spans="1:10" ht="18">
      <c r="A9" s="25" t="s">
        <v>96</v>
      </c>
      <c r="B9" s="41" t="s">
        <v>146</v>
      </c>
      <c r="C9" s="28">
        <v>15</v>
      </c>
      <c r="D9" s="353">
        <v>0</v>
      </c>
      <c r="E9" s="353">
        <v>0</v>
      </c>
      <c r="F9" s="353">
        <v>0</v>
      </c>
      <c r="G9" s="28">
        <v>1275</v>
      </c>
      <c r="H9" s="28">
        <v>1328</v>
      </c>
      <c r="I9" s="353">
        <v>1</v>
      </c>
      <c r="J9" s="353">
        <v>5</v>
      </c>
    </row>
    <row r="10" spans="1:10" ht="18">
      <c r="A10" s="130" t="s">
        <v>97</v>
      </c>
      <c r="B10" s="131" t="s">
        <v>147</v>
      </c>
      <c r="C10" s="137">
        <v>2</v>
      </c>
      <c r="D10" s="148">
        <v>0</v>
      </c>
      <c r="E10" s="148">
        <v>0</v>
      </c>
      <c r="F10" s="148">
        <v>6</v>
      </c>
      <c r="G10" s="137">
        <v>1564</v>
      </c>
      <c r="H10" s="137">
        <v>1530</v>
      </c>
      <c r="I10" s="148">
        <v>0</v>
      </c>
      <c r="J10" s="148">
        <v>8</v>
      </c>
    </row>
    <row r="11" spans="1:10" ht="18">
      <c r="A11" s="25" t="s">
        <v>98</v>
      </c>
      <c r="B11" s="41" t="s">
        <v>148</v>
      </c>
      <c r="C11" s="28">
        <v>8</v>
      </c>
      <c r="D11" s="353">
        <v>0</v>
      </c>
      <c r="E11" s="353">
        <v>1</v>
      </c>
      <c r="F11" s="353">
        <v>0</v>
      </c>
      <c r="G11" s="28">
        <v>938</v>
      </c>
      <c r="H11" s="28">
        <v>1146</v>
      </c>
      <c r="I11" s="353">
        <v>4</v>
      </c>
      <c r="J11" s="353">
        <v>3</v>
      </c>
    </row>
    <row r="12" spans="1:10" ht="18">
      <c r="A12" s="130" t="s">
        <v>99</v>
      </c>
      <c r="B12" s="131" t="s">
        <v>149</v>
      </c>
      <c r="C12" s="137">
        <v>2</v>
      </c>
      <c r="D12" s="148">
        <v>1</v>
      </c>
      <c r="E12" s="148">
        <v>2</v>
      </c>
      <c r="F12" s="148">
        <v>2</v>
      </c>
      <c r="G12" s="137">
        <v>298</v>
      </c>
      <c r="H12" s="137">
        <v>417</v>
      </c>
      <c r="I12" s="148">
        <v>1</v>
      </c>
      <c r="J12" s="148">
        <v>28</v>
      </c>
    </row>
    <row r="13" spans="1:10" ht="18">
      <c r="A13" s="25" t="s">
        <v>100</v>
      </c>
      <c r="B13" s="41" t="s">
        <v>150</v>
      </c>
      <c r="C13" s="28">
        <v>3</v>
      </c>
      <c r="D13" s="353">
        <v>0</v>
      </c>
      <c r="E13" s="353">
        <v>0</v>
      </c>
      <c r="F13" s="353">
        <v>2</v>
      </c>
      <c r="G13" s="28">
        <v>416</v>
      </c>
      <c r="H13" s="28">
        <v>563</v>
      </c>
      <c r="I13" s="353">
        <v>2</v>
      </c>
      <c r="J13" s="353">
        <v>6</v>
      </c>
    </row>
    <row r="14" spans="1:10" ht="18">
      <c r="A14" s="130" t="s">
        <v>101</v>
      </c>
      <c r="B14" s="131" t="s">
        <v>151</v>
      </c>
      <c r="C14" s="137">
        <v>50</v>
      </c>
      <c r="D14" s="148">
        <v>1</v>
      </c>
      <c r="E14" s="148">
        <v>0</v>
      </c>
      <c r="F14" s="148">
        <v>0</v>
      </c>
      <c r="G14" s="137">
        <v>826</v>
      </c>
      <c r="H14" s="137">
        <v>1005</v>
      </c>
      <c r="I14" s="148">
        <v>0</v>
      </c>
      <c r="J14" s="148">
        <v>3</v>
      </c>
    </row>
    <row r="15" spans="1:10" ht="18">
      <c r="A15" s="25" t="s">
        <v>102</v>
      </c>
      <c r="B15" s="41" t="s">
        <v>152</v>
      </c>
      <c r="C15" s="28">
        <v>5</v>
      </c>
      <c r="D15" s="353">
        <v>0</v>
      </c>
      <c r="E15" s="353">
        <v>0</v>
      </c>
      <c r="F15" s="353">
        <v>21</v>
      </c>
      <c r="G15" s="28">
        <v>488</v>
      </c>
      <c r="H15" s="28">
        <v>665</v>
      </c>
      <c r="I15" s="353">
        <v>4</v>
      </c>
      <c r="J15" s="353">
        <v>10</v>
      </c>
    </row>
    <row r="16" spans="1:10" ht="18">
      <c r="A16" s="130" t="s">
        <v>103</v>
      </c>
      <c r="B16" s="131" t="s">
        <v>153</v>
      </c>
      <c r="C16" s="137">
        <v>2</v>
      </c>
      <c r="D16" s="148">
        <v>3</v>
      </c>
      <c r="E16" s="148">
        <v>0</v>
      </c>
      <c r="F16" s="148">
        <v>1</v>
      </c>
      <c r="G16" s="137">
        <v>632</v>
      </c>
      <c r="H16" s="137">
        <v>861</v>
      </c>
      <c r="I16" s="148">
        <v>8</v>
      </c>
      <c r="J16" s="148">
        <v>4</v>
      </c>
    </row>
    <row r="17" spans="1:10" ht="18">
      <c r="A17" s="25" t="s">
        <v>104</v>
      </c>
      <c r="B17" s="41" t="s">
        <v>154</v>
      </c>
      <c r="C17" s="28">
        <v>9</v>
      </c>
      <c r="D17" s="353">
        <v>1</v>
      </c>
      <c r="E17" s="353">
        <v>2</v>
      </c>
      <c r="F17" s="353">
        <v>5</v>
      </c>
      <c r="G17" s="28">
        <v>703</v>
      </c>
      <c r="H17" s="28">
        <v>1024</v>
      </c>
      <c r="I17" s="353">
        <v>0</v>
      </c>
      <c r="J17" s="353">
        <v>0</v>
      </c>
    </row>
    <row r="18" spans="1:10" ht="18">
      <c r="A18" s="130" t="s">
        <v>105</v>
      </c>
      <c r="B18" s="131" t="s">
        <v>155</v>
      </c>
      <c r="C18" s="137">
        <v>5</v>
      </c>
      <c r="D18" s="148">
        <v>0</v>
      </c>
      <c r="E18" s="148">
        <v>0</v>
      </c>
      <c r="F18" s="148">
        <v>0</v>
      </c>
      <c r="G18" s="137">
        <v>1206</v>
      </c>
      <c r="H18" s="137">
        <v>1926</v>
      </c>
      <c r="I18" s="148">
        <v>5</v>
      </c>
      <c r="J18" s="148">
        <v>0</v>
      </c>
    </row>
    <row r="19" spans="1:10" ht="18">
      <c r="A19" s="25" t="s">
        <v>106</v>
      </c>
      <c r="B19" s="41" t="s">
        <v>156</v>
      </c>
      <c r="C19" s="28">
        <v>11</v>
      </c>
      <c r="D19" s="353">
        <v>4</v>
      </c>
      <c r="E19" s="353">
        <v>0</v>
      </c>
      <c r="F19" s="353">
        <v>0</v>
      </c>
      <c r="G19" s="28">
        <v>1333</v>
      </c>
      <c r="H19" s="28">
        <v>1439</v>
      </c>
      <c r="I19" s="353">
        <v>3</v>
      </c>
      <c r="J19" s="353">
        <v>1</v>
      </c>
    </row>
    <row r="20" spans="1:10" ht="18">
      <c r="A20" s="130" t="s">
        <v>107</v>
      </c>
      <c r="B20" s="131" t="s">
        <v>157</v>
      </c>
      <c r="C20" s="137">
        <v>3</v>
      </c>
      <c r="D20" s="148">
        <v>0</v>
      </c>
      <c r="E20" s="148">
        <v>0</v>
      </c>
      <c r="F20" s="148">
        <v>1</v>
      </c>
      <c r="G20" s="137">
        <v>769</v>
      </c>
      <c r="H20" s="137">
        <v>1145</v>
      </c>
      <c r="I20" s="148">
        <v>4</v>
      </c>
      <c r="J20" s="148">
        <v>13</v>
      </c>
    </row>
    <row r="21" spans="1:10" ht="18">
      <c r="A21" s="6"/>
      <c r="B21" s="41" t="s">
        <v>179</v>
      </c>
      <c r="C21" s="62">
        <f t="shared" ref="C21:E21" si="0">SUM(C3:C20)</f>
        <v>240</v>
      </c>
      <c r="D21" s="355">
        <f t="shared" si="0"/>
        <v>14</v>
      </c>
      <c r="E21" s="355">
        <f t="shared" si="0"/>
        <v>9</v>
      </c>
      <c r="F21" s="355">
        <f>SUM(F3:F20)</f>
        <v>58</v>
      </c>
      <c r="G21" s="355">
        <v>17390</v>
      </c>
      <c r="H21" s="355">
        <v>22644</v>
      </c>
      <c r="I21" s="355">
        <v>67</v>
      </c>
      <c r="J21" s="355">
        <v>225</v>
      </c>
    </row>
    <row r="24" spans="1:10" ht="15.75">
      <c r="A24" s="553" t="s">
        <v>233</v>
      </c>
      <c r="B24" s="553"/>
      <c r="C24" s="553"/>
    </row>
    <row r="25" spans="1:10">
      <c r="A25" s="554" t="s">
        <v>288</v>
      </c>
      <c r="B25" s="554"/>
      <c r="C25" s="554"/>
    </row>
    <row r="26" spans="1:10" ht="30">
      <c r="A26" s="329" t="s">
        <v>1</v>
      </c>
      <c r="B26" s="329" t="s">
        <v>234</v>
      </c>
      <c r="C26" s="221" t="s">
        <v>292</v>
      </c>
      <c r="D26" s="221" t="s">
        <v>293</v>
      </c>
    </row>
    <row r="27" spans="1:10" ht="18.75">
      <c r="A27" s="75">
        <v>1</v>
      </c>
      <c r="B27" s="397" t="s">
        <v>289</v>
      </c>
      <c r="C27" s="60">
        <v>20</v>
      </c>
      <c r="D27" s="60">
        <v>21</v>
      </c>
    </row>
    <row r="28" spans="1:10" ht="18.75">
      <c r="A28" s="398">
        <v>2</v>
      </c>
      <c r="B28" s="399" t="s">
        <v>290</v>
      </c>
      <c r="C28" s="400">
        <v>63</v>
      </c>
      <c r="D28" s="400">
        <v>64</v>
      </c>
    </row>
    <row r="29" spans="1:10" ht="18">
      <c r="A29" s="76">
        <v>3</v>
      </c>
      <c r="B29" s="41" t="s">
        <v>291</v>
      </c>
      <c r="C29" s="60">
        <v>376</v>
      </c>
      <c r="D29" s="60">
        <v>380</v>
      </c>
    </row>
  </sheetData>
  <mergeCells count="3">
    <mergeCell ref="B1:I1"/>
    <mergeCell ref="A24:C24"/>
    <mergeCell ref="A25:C25"/>
  </mergeCells>
  <pageMargins left="0.25" right="0.25" top="0.75" bottom="0.75" header="0.3" footer="0.3"/>
  <pageSetup paperSize="9" scale="81" fitToWidth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70" zoomScaleNormal="70" workbookViewId="0">
      <selection activeCell="P3" sqref="P3:P4"/>
    </sheetView>
  </sheetViews>
  <sheetFormatPr defaultRowHeight="12.75"/>
  <cols>
    <col min="1" max="1" width="4.7109375" customWidth="1"/>
    <col min="2" max="2" width="24.28515625" style="15" customWidth="1"/>
    <col min="3" max="3" width="14.285156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9.42578125" customWidth="1"/>
    <col min="9" max="9" width="7.5703125" customWidth="1"/>
    <col min="10" max="10" width="9.28515625" customWidth="1"/>
    <col min="11" max="11" width="10.28515625" customWidth="1"/>
    <col min="14" max="14" width="15.140625" hidden="1" customWidth="1"/>
    <col min="15" max="15" width="0" hidden="1" customWidth="1"/>
  </cols>
  <sheetData>
    <row r="1" spans="1:16" ht="15.6" customHeight="1">
      <c r="A1" s="555" t="s">
        <v>30</v>
      </c>
      <c r="B1" s="555"/>
      <c r="C1" s="555"/>
      <c r="D1" s="555"/>
      <c r="E1" s="555"/>
      <c r="F1" s="555"/>
      <c r="G1" s="556"/>
      <c r="H1" s="556"/>
      <c r="I1" s="556"/>
      <c r="J1" s="556"/>
      <c r="K1" s="556"/>
      <c r="L1" s="556"/>
      <c r="M1" s="556"/>
      <c r="N1" s="556"/>
      <c r="O1" s="556"/>
      <c r="P1" s="556"/>
    </row>
    <row r="2" spans="1:16" s="16" customFormat="1" ht="30.75" customHeight="1">
      <c r="A2" s="557" t="s">
        <v>294</v>
      </c>
      <c r="B2" s="557"/>
      <c r="C2" s="557"/>
      <c r="D2" s="557"/>
      <c r="E2" s="557"/>
      <c r="F2" s="557"/>
      <c r="G2" s="558"/>
      <c r="H2" s="558"/>
      <c r="I2" s="558"/>
      <c r="J2" s="558"/>
      <c r="K2" s="558"/>
      <c r="L2" s="558"/>
      <c r="M2" s="558"/>
      <c r="N2" s="559"/>
      <c r="O2" s="559"/>
      <c r="P2" s="559"/>
    </row>
    <row r="3" spans="1:16" s="17" customFormat="1" ht="16.5" customHeight="1">
      <c r="A3" s="563" t="s">
        <v>77</v>
      </c>
      <c r="B3" s="563" t="s">
        <v>40</v>
      </c>
      <c r="C3" s="563" t="s">
        <v>47</v>
      </c>
      <c r="D3" s="565" t="s">
        <v>108</v>
      </c>
      <c r="E3" s="567" t="s">
        <v>109</v>
      </c>
      <c r="F3" s="567"/>
      <c r="G3" s="567"/>
      <c r="H3" s="568" t="s">
        <v>110</v>
      </c>
      <c r="I3" s="568"/>
      <c r="J3" s="568"/>
      <c r="K3" s="568" t="s">
        <v>111</v>
      </c>
      <c r="L3" s="568"/>
      <c r="M3" s="568"/>
      <c r="N3" s="560" t="s">
        <v>295</v>
      </c>
      <c r="O3" s="560" t="s">
        <v>296</v>
      </c>
      <c r="P3" s="560" t="s">
        <v>112</v>
      </c>
    </row>
    <row r="4" spans="1:16" s="17" customFormat="1" ht="12" customHeight="1">
      <c r="A4" s="563"/>
      <c r="B4" s="563"/>
      <c r="C4" s="563"/>
      <c r="D4" s="565"/>
      <c r="E4" s="569" t="s">
        <v>47</v>
      </c>
      <c r="F4" s="572" t="s">
        <v>113</v>
      </c>
      <c r="G4" s="572"/>
      <c r="H4" s="573" t="s">
        <v>47</v>
      </c>
      <c r="I4" s="571" t="s">
        <v>113</v>
      </c>
      <c r="J4" s="571"/>
      <c r="K4" s="573" t="s">
        <v>47</v>
      </c>
      <c r="L4" s="571" t="s">
        <v>113</v>
      </c>
      <c r="M4" s="571"/>
      <c r="N4" s="561"/>
      <c r="O4" s="561"/>
      <c r="P4" s="562"/>
    </row>
    <row r="5" spans="1:16" s="17" customFormat="1" ht="23.25" customHeight="1" thickBot="1">
      <c r="A5" s="564"/>
      <c r="B5" s="564"/>
      <c r="C5" s="564"/>
      <c r="D5" s="566"/>
      <c r="E5" s="570"/>
      <c r="F5" s="316" t="s">
        <v>114</v>
      </c>
      <c r="G5" s="316" t="s">
        <v>115</v>
      </c>
      <c r="H5" s="574"/>
      <c r="I5" s="317" t="s">
        <v>114</v>
      </c>
      <c r="J5" s="317" t="s">
        <v>115</v>
      </c>
      <c r="K5" s="574"/>
      <c r="L5" s="317" t="s">
        <v>114</v>
      </c>
      <c r="M5" s="317" t="s">
        <v>115</v>
      </c>
      <c r="N5" s="561"/>
      <c r="O5" s="561"/>
      <c r="P5" s="365" t="s">
        <v>47</v>
      </c>
    </row>
    <row r="6" spans="1:16" s="88" customFormat="1" ht="0.6" customHeight="1" thickTop="1">
      <c r="A6" s="97">
        <v>1</v>
      </c>
      <c r="B6" s="97">
        <v>2</v>
      </c>
      <c r="C6" s="97" t="s">
        <v>297</v>
      </c>
      <c r="D6" s="97">
        <v>4</v>
      </c>
      <c r="E6" s="97" t="s">
        <v>116</v>
      </c>
      <c r="F6" s="97">
        <v>6</v>
      </c>
      <c r="G6" s="97">
        <v>7</v>
      </c>
      <c r="H6" s="98" t="s">
        <v>117</v>
      </c>
      <c r="I6" s="98">
        <v>9</v>
      </c>
      <c r="J6" s="98">
        <v>10</v>
      </c>
      <c r="K6" s="98" t="s">
        <v>118</v>
      </c>
      <c r="L6" s="98">
        <v>12</v>
      </c>
      <c r="M6" s="98">
        <v>13</v>
      </c>
      <c r="N6" s="401">
        <v>14</v>
      </c>
      <c r="O6" s="401">
        <v>15</v>
      </c>
      <c r="P6" s="401">
        <v>16</v>
      </c>
    </row>
    <row r="7" spans="1:16" s="17" customFormat="1" ht="18" hidden="1" customHeight="1">
      <c r="A7" s="363"/>
      <c r="B7" s="23"/>
      <c r="C7" s="364"/>
      <c r="D7" s="364">
        <v>1</v>
      </c>
      <c r="E7" s="23"/>
      <c r="F7" s="364">
        <v>2</v>
      </c>
      <c r="G7" s="364">
        <v>3</v>
      </c>
      <c r="H7" s="99"/>
      <c r="I7" s="100">
        <v>4</v>
      </c>
      <c r="J7" s="100">
        <v>5</v>
      </c>
      <c r="K7" s="99"/>
      <c r="L7" s="100">
        <v>6</v>
      </c>
      <c r="M7" s="100">
        <v>7</v>
      </c>
      <c r="N7" s="100"/>
      <c r="O7" s="100"/>
      <c r="P7" s="100">
        <v>8</v>
      </c>
    </row>
    <row r="8" spans="1:16" s="18" customFormat="1" ht="27.95" customHeight="1" thickTop="1">
      <c r="A8" s="25">
        <v>1</v>
      </c>
      <c r="B8" s="41" t="s">
        <v>2</v>
      </c>
      <c r="C8" s="102">
        <f>D8+E8+H8+K8+P8+N8+O8</f>
        <v>594</v>
      </c>
      <c r="D8" s="62">
        <v>11</v>
      </c>
      <c r="E8" s="63">
        <f t="shared" ref="E8:E25" si="0">F8+G8</f>
        <v>42</v>
      </c>
      <c r="F8" s="64">
        <v>26</v>
      </c>
      <c r="G8" s="64">
        <v>16</v>
      </c>
      <c r="H8" s="65">
        <f>I8+J8</f>
        <v>31</v>
      </c>
      <c r="I8" s="66">
        <v>15</v>
      </c>
      <c r="J8" s="66">
        <v>16</v>
      </c>
      <c r="K8" s="65">
        <f>L8+M8</f>
        <v>39</v>
      </c>
      <c r="L8" s="78">
        <v>12</v>
      </c>
      <c r="M8" s="66">
        <v>27</v>
      </c>
      <c r="N8" s="66">
        <v>1</v>
      </c>
      <c r="O8" s="66"/>
      <c r="P8" s="96">
        <v>470</v>
      </c>
    </row>
    <row r="9" spans="1:16" s="18" customFormat="1" ht="27.95" customHeight="1">
      <c r="A9" s="130">
        <v>2</v>
      </c>
      <c r="B9" s="284" t="s">
        <v>3</v>
      </c>
      <c r="C9" s="402">
        <f t="shared" ref="C9:C26" si="1">D9+E9+H9+K9+P9+N9+O9</f>
        <v>481</v>
      </c>
      <c r="D9" s="194">
        <v>4</v>
      </c>
      <c r="E9" s="403">
        <f t="shared" si="0"/>
        <v>14</v>
      </c>
      <c r="F9" s="404">
        <v>13</v>
      </c>
      <c r="G9" s="404">
        <v>1</v>
      </c>
      <c r="H9" s="403">
        <f t="shared" ref="H9:H25" si="2">I9+J9</f>
        <v>60</v>
      </c>
      <c r="I9" s="404">
        <v>42</v>
      </c>
      <c r="J9" s="404">
        <v>18</v>
      </c>
      <c r="K9" s="403">
        <f t="shared" ref="K9:K25" si="3">L9+M9</f>
        <v>274</v>
      </c>
      <c r="L9" s="405">
        <v>107</v>
      </c>
      <c r="M9" s="170">
        <v>167</v>
      </c>
      <c r="N9" s="170"/>
      <c r="O9" s="170"/>
      <c r="P9" s="169">
        <v>129</v>
      </c>
    </row>
    <row r="10" spans="1:16" s="18" customFormat="1" ht="27.95" customHeight="1">
      <c r="A10" s="25">
        <v>3</v>
      </c>
      <c r="B10" s="41" t="s">
        <v>4</v>
      </c>
      <c r="C10" s="102">
        <f t="shared" si="1"/>
        <v>891</v>
      </c>
      <c r="D10" s="62">
        <v>8</v>
      </c>
      <c r="E10" s="63">
        <f t="shared" si="0"/>
        <v>148</v>
      </c>
      <c r="F10" s="64">
        <v>130</v>
      </c>
      <c r="G10" s="64">
        <v>18</v>
      </c>
      <c r="H10" s="65">
        <f t="shared" si="2"/>
        <v>95</v>
      </c>
      <c r="I10" s="66">
        <v>82</v>
      </c>
      <c r="J10" s="66">
        <v>13</v>
      </c>
      <c r="K10" s="65">
        <f t="shared" si="3"/>
        <v>85</v>
      </c>
      <c r="L10" s="78">
        <v>54</v>
      </c>
      <c r="M10" s="66">
        <v>31</v>
      </c>
      <c r="N10" s="66"/>
      <c r="O10" s="66"/>
      <c r="P10" s="96">
        <v>555</v>
      </c>
    </row>
    <row r="11" spans="1:16" s="18" customFormat="1" ht="27.95" customHeight="1">
      <c r="A11" s="130">
        <v>4</v>
      </c>
      <c r="B11" s="284" t="s">
        <v>5</v>
      </c>
      <c r="C11" s="402">
        <f t="shared" si="1"/>
        <v>3148</v>
      </c>
      <c r="D11" s="194">
        <v>30</v>
      </c>
      <c r="E11" s="403">
        <f t="shared" si="0"/>
        <v>181</v>
      </c>
      <c r="F11" s="404">
        <v>157</v>
      </c>
      <c r="G11" s="404">
        <v>24</v>
      </c>
      <c r="H11" s="403">
        <f t="shared" si="2"/>
        <v>1812</v>
      </c>
      <c r="I11" s="404">
        <v>1409</v>
      </c>
      <c r="J11" s="404">
        <v>403</v>
      </c>
      <c r="K11" s="403">
        <f t="shared" si="3"/>
        <v>335</v>
      </c>
      <c r="L11" s="405">
        <v>172</v>
      </c>
      <c r="M11" s="170">
        <v>163</v>
      </c>
      <c r="N11" s="170">
        <v>14</v>
      </c>
      <c r="O11" s="170">
        <v>1</v>
      </c>
      <c r="P11" s="169">
        <v>775</v>
      </c>
    </row>
    <row r="12" spans="1:16" s="18" customFormat="1" ht="27.95" customHeight="1">
      <c r="A12" s="25">
        <v>5</v>
      </c>
      <c r="B12" s="41" t="s">
        <v>6</v>
      </c>
      <c r="C12" s="102">
        <f t="shared" si="1"/>
        <v>1604</v>
      </c>
      <c r="D12" s="62">
        <v>30</v>
      </c>
      <c r="E12" s="63">
        <f t="shared" si="0"/>
        <v>98</v>
      </c>
      <c r="F12" s="64">
        <v>95</v>
      </c>
      <c r="G12" s="64">
        <v>3</v>
      </c>
      <c r="H12" s="65">
        <f t="shared" si="2"/>
        <v>389</v>
      </c>
      <c r="I12" s="66">
        <v>350</v>
      </c>
      <c r="J12" s="66">
        <v>39</v>
      </c>
      <c r="K12" s="65">
        <f t="shared" si="3"/>
        <v>293</v>
      </c>
      <c r="L12" s="78">
        <v>184</v>
      </c>
      <c r="M12" s="66">
        <v>109</v>
      </c>
      <c r="N12" s="66">
        <v>3</v>
      </c>
      <c r="O12" s="66"/>
      <c r="P12" s="96">
        <v>791</v>
      </c>
    </row>
    <row r="13" spans="1:16" s="18" customFormat="1" ht="27.95" customHeight="1">
      <c r="A13" s="130">
        <v>6</v>
      </c>
      <c r="B13" s="284" t="s">
        <v>7</v>
      </c>
      <c r="C13" s="402">
        <f t="shared" si="1"/>
        <v>2916</v>
      </c>
      <c r="D13" s="194">
        <v>27</v>
      </c>
      <c r="E13" s="403">
        <f t="shared" si="0"/>
        <v>150</v>
      </c>
      <c r="F13" s="404">
        <v>144</v>
      </c>
      <c r="G13" s="404">
        <v>6</v>
      </c>
      <c r="H13" s="403">
        <f t="shared" si="2"/>
        <v>677</v>
      </c>
      <c r="I13" s="404">
        <v>530</v>
      </c>
      <c r="J13" s="404">
        <v>147</v>
      </c>
      <c r="K13" s="403">
        <f t="shared" si="3"/>
        <v>1327</v>
      </c>
      <c r="L13" s="405">
        <v>628</v>
      </c>
      <c r="M13" s="170">
        <v>699</v>
      </c>
      <c r="N13" s="170">
        <v>7</v>
      </c>
      <c r="O13" s="170">
        <v>1</v>
      </c>
      <c r="P13" s="169">
        <v>727</v>
      </c>
    </row>
    <row r="14" spans="1:16" s="18" customFormat="1" ht="27.95" customHeight="1">
      <c r="A14" s="25">
        <v>7</v>
      </c>
      <c r="B14" s="41" t="s">
        <v>8</v>
      </c>
      <c r="C14" s="102">
        <f t="shared" si="1"/>
        <v>748</v>
      </c>
      <c r="D14" s="62">
        <v>5</v>
      </c>
      <c r="E14" s="63">
        <f t="shared" si="0"/>
        <v>41</v>
      </c>
      <c r="F14" s="64">
        <v>31</v>
      </c>
      <c r="G14" s="64">
        <v>10</v>
      </c>
      <c r="H14" s="65">
        <f t="shared" si="2"/>
        <v>127</v>
      </c>
      <c r="I14" s="66">
        <v>92</v>
      </c>
      <c r="J14" s="66">
        <v>35</v>
      </c>
      <c r="K14" s="65">
        <f t="shared" si="3"/>
        <v>362</v>
      </c>
      <c r="L14" s="78">
        <v>140</v>
      </c>
      <c r="M14" s="66">
        <v>222</v>
      </c>
      <c r="N14" s="66">
        <v>3</v>
      </c>
      <c r="O14" s="66"/>
      <c r="P14" s="96">
        <v>210</v>
      </c>
    </row>
    <row r="15" spans="1:16" s="18" customFormat="1" ht="27.95" customHeight="1">
      <c r="A15" s="130">
        <v>8</v>
      </c>
      <c r="B15" s="284" t="s">
        <v>9</v>
      </c>
      <c r="C15" s="402">
        <f t="shared" si="1"/>
        <v>541</v>
      </c>
      <c r="D15" s="194">
        <v>6</v>
      </c>
      <c r="E15" s="403">
        <f t="shared" si="0"/>
        <v>32</v>
      </c>
      <c r="F15" s="404">
        <v>27</v>
      </c>
      <c r="G15" s="404">
        <v>5</v>
      </c>
      <c r="H15" s="403">
        <f t="shared" si="2"/>
        <v>63</v>
      </c>
      <c r="I15" s="404">
        <v>43</v>
      </c>
      <c r="J15" s="404">
        <v>20</v>
      </c>
      <c r="K15" s="403">
        <f t="shared" si="3"/>
        <v>133</v>
      </c>
      <c r="L15" s="405">
        <v>35</v>
      </c>
      <c r="M15" s="170">
        <v>98</v>
      </c>
      <c r="N15" s="170"/>
      <c r="O15" s="170"/>
      <c r="P15" s="169">
        <v>307</v>
      </c>
    </row>
    <row r="16" spans="1:16" s="18" customFormat="1" ht="27.95" customHeight="1">
      <c r="A16" s="25">
        <v>9</v>
      </c>
      <c r="B16" s="41" t="s">
        <v>10</v>
      </c>
      <c r="C16" s="102">
        <f t="shared" si="1"/>
        <v>1067</v>
      </c>
      <c r="D16" s="62">
        <v>14</v>
      </c>
      <c r="E16" s="63">
        <f t="shared" si="0"/>
        <v>61</v>
      </c>
      <c r="F16" s="64">
        <v>53</v>
      </c>
      <c r="G16" s="64">
        <v>8</v>
      </c>
      <c r="H16" s="65">
        <f t="shared" si="2"/>
        <v>230</v>
      </c>
      <c r="I16" s="66">
        <v>186</v>
      </c>
      <c r="J16" s="66">
        <v>44</v>
      </c>
      <c r="K16" s="65">
        <f t="shared" si="3"/>
        <v>335</v>
      </c>
      <c r="L16" s="78">
        <v>150</v>
      </c>
      <c r="M16" s="66">
        <v>185</v>
      </c>
      <c r="N16" s="66">
        <v>2</v>
      </c>
      <c r="O16" s="66"/>
      <c r="P16" s="96">
        <v>425</v>
      </c>
    </row>
    <row r="17" spans="1:16" s="18" customFormat="1" ht="27.95" customHeight="1">
      <c r="A17" s="130">
        <v>10</v>
      </c>
      <c r="B17" s="284" t="s">
        <v>11</v>
      </c>
      <c r="C17" s="402">
        <f t="shared" si="1"/>
        <v>271</v>
      </c>
      <c r="D17" s="194">
        <v>3</v>
      </c>
      <c r="E17" s="403">
        <f t="shared" si="0"/>
        <v>22</v>
      </c>
      <c r="F17" s="404">
        <v>16</v>
      </c>
      <c r="G17" s="404">
        <v>6</v>
      </c>
      <c r="H17" s="403">
        <f t="shared" si="2"/>
        <v>19</v>
      </c>
      <c r="I17" s="404">
        <v>11</v>
      </c>
      <c r="J17" s="404">
        <v>8</v>
      </c>
      <c r="K17" s="403">
        <f t="shared" si="3"/>
        <v>60</v>
      </c>
      <c r="L17" s="405">
        <v>26</v>
      </c>
      <c r="M17" s="170">
        <v>34</v>
      </c>
      <c r="N17" s="170">
        <v>2</v>
      </c>
      <c r="O17" s="170"/>
      <c r="P17" s="169">
        <v>165</v>
      </c>
    </row>
    <row r="18" spans="1:16" s="18" customFormat="1" ht="27.95" customHeight="1">
      <c r="A18" s="25">
        <v>11</v>
      </c>
      <c r="B18" s="41" t="s">
        <v>12</v>
      </c>
      <c r="C18" s="102">
        <f t="shared" si="1"/>
        <v>795</v>
      </c>
      <c r="D18" s="62">
        <v>5</v>
      </c>
      <c r="E18" s="63">
        <f t="shared" si="0"/>
        <v>33</v>
      </c>
      <c r="F18" s="64">
        <v>30</v>
      </c>
      <c r="G18" s="64">
        <v>3</v>
      </c>
      <c r="H18" s="65">
        <f t="shared" si="2"/>
        <v>254</v>
      </c>
      <c r="I18" s="66">
        <v>192</v>
      </c>
      <c r="J18" s="66">
        <v>62</v>
      </c>
      <c r="K18" s="65">
        <f t="shared" si="3"/>
        <v>287</v>
      </c>
      <c r="L18" s="78">
        <v>146</v>
      </c>
      <c r="M18" s="66">
        <v>141</v>
      </c>
      <c r="N18" s="66">
        <v>2</v>
      </c>
      <c r="O18" s="66">
        <v>1</v>
      </c>
      <c r="P18" s="96">
        <v>213</v>
      </c>
    </row>
    <row r="19" spans="1:16" s="18" customFormat="1" ht="27.95" customHeight="1">
      <c r="A19" s="130">
        <v>12</v>
      </c>
      <c r="B19" s="131" t="s">
        <v>13</v>
      </c>
      <c r="C19" s="402">
        <f t="shared" si="1"/>
        <v>962</v>
      </c>
      <c r="D19" s="194">
        <v>16</v>
      </c>
      <c r="E19" s="403">
        <f t="shared" si="0"/>
        <v>55</v>
      </c>
      <c r="F19" s="404">
        <v>42</v>
      </c>
      <c r="G19" s="404">
        <v>13</v>
      </c>
      <c r="H19" s="403">
        <f t="shared" si="2"/>
        <v>163</v>
      </c>
      <c r="I19" s="404">
        <v>120</v>
      </c>
      <c r="J19" s="404">
        <v>43</v>
      </c>
      <c r="K19" s="403">
        <f t="shared" si="3"/>
        <v>481</v>
      </c>
      <c r="L19" s="405">
        <v>184</v>
      </c>
      <c r="M19" s="170">
        <v>297</v>
      </c>
      <c r="N19" s="170">
        <v>1</v>
      </c>
      <c r="O19" s="170"/>
      <c r="P19" s="169">
        <v>246</v>
      </c>
    </row>
    <row r="20" spans="1:16" s="18" customFormat="1" ht="27.95" customHeight="1">
      <c r="A20" s="25">
        <v>13</v>
      </c>
      <c r="B20" s="41" t="s">
        <v>14</v>
      </c>
      <c r="C20" s="102">
        <f t="shared" si="1"/>
        <v>483</v>
      </c>
      <c r="D20" s="62">
        <v>5</v>
      </c>
      <c r="E20" s="63">
        <f t="shared" si="0"/>
        <v>22</v>
      </c>
      <c r="F20" s="64">
        <v>17</v>
      </c>
      <c r="G20" s="64">
        <v>5</v>
      </c>
      <c r="H20" s="65">
        <f t="shared" si="2"/>
        <v>15</v>
      </c>
      <c r="I20" s="66">
        <v>11</v>
      </c>
      <c r="J20" s="66">
        <v>4</v>
      </c>
      <c r="K20" s="65">
        <f t="shared" si="3"/>
        <v>310</v>
      </c>
      <c r="L20" s="78">
        <v>121</v>
      </c>
      <c r="M20" s="66">
        <v>189</v>
      </c>
      <c r="N20" s="66"/>
      <c r="O20" s="66"/>
      <c r="P20" s="96">
        <v>131</v>
      </c>
    </row>
    <row r="21" spans="1:16" s="18" customFormat="1" ht="27.95" customHeight="1">
      <c r="A21" s="130">
        <v>14</v>
      </c>
      <c r="B21" s="131" t="s">
        <v>15</v>
      </c>
      <c r="C21" s="402">
        <f t="shared" si="1"/>
        <v>455</v>
      </c>
      <c r="D21" s="194">
        <v>8</v>
      </c>
      <c r="E21" s="403">
        <f t="shared" si="0"/>
        <v>33</v>
      </c>
      <c r="F21" s="404">
        <v>29</v>
      </c>
      <c r="G21" s="404">
        <v>4</v>
      </c>
      <c r="H21" s="403">
        <f t="shared" si="2"/>
        <v>139</v>
      </c>
      <c r="I21" s="404">
        <v>111</v>
      </c>
      <c r="J21" s="404">
        <v>28</v>
      </c>
      <c r="K21" s="403">
        <f t="shared" si="3"/>
        <v>96</v>
      </c>
      <c r="L21" s="405">
        <v>51</v>
      </c>
      <c r="M21" s="170">
        <v>45</v>
      </c>
      <c r="N21" s="170">
        <v>2</v>
      </c>
      <c r="O21" s="170"/>
      <c r="P21" s="169">
        <v>177</v>
      </c>
    </row>
    <row r="22" spans="1:16" s="18" customFormat="1" ht="27.95" customHeight="1">
      <c r="A22" s="25">
        <v>15</v>
      </c>
      <c r="B22" s="41" t="s">
        <v>16</v>
      </c>
      <c r="C22" s="102">
        <f t="shared" si="1"/>
        <v>416</v>
      </c>
      <c r="D22" s="62">
        <v>11</v>
      </c>
      <c r="E22" s="63">
        <f t="shared" si="0"/>
        <v>30</v>
      </c>
      <c r="F22" s="64">
        <v>27</v>
      </c>
      <c r="G22" s="64">
        <v>3</v>
      </c>
      <c r="H22" s="65">
        <f t="shared" si="2"/>
        <v>54</v>
      </c>
      <c r="I22" s="66">
        <v>30</v>
      </c>
      <c r="J22" s="66">
        <v>24</v>
      </c>
      <c r="K22" s="65">
        <f t="shared" si="3"/>
        <v>154</v>
      </c>
      <c r="L22" s="78">
        <v>79</v>
      </c>
      <c r="M22" s="66">
        <v>75</v>
      </c>
      <c r="N22" s="66">
        <v>1</v>
      </c>
      <c r="O22" s="66"/>
      <c r="P22" s="96">
        <v>166</v>
      </c>
    </row>
    <row r="23" spans="1:16" s="18" customFormat="1" ht="27.95" customHeight="1">
      <c r="A23" s="130">
        <v>16</v>
      </c>
      <c r="B23" s="131" t="s">
        <v>17</v>
      </c>
      <c r="C23" s="402">
        <f t="shared" si="1"/>
        <v>610</v>
      </c>
      <c r="D23" s="194">
        <v>3</v>
      </c>
      <c r="E23" s="403">
        <f t="shared" si="0"/>
        <v>33</v>
      </c>
      <c r="F23" s="404">
        <v>30</v>
      </c>
      <c r="G23" s="404">
        <v>3</v>
      </c>
      <c r="H23" s="403">
        <f t="shared" si="2"/>
        <v>233</v>
      </c>
      <c r="I23" s="404">
        <v>166</v>
      </c>
      <c r="J23" s="404">
        <v>67</v>
      </c>
      <c r="K23" s="403">
        <f t="shared" si="3"/>
        <v>151</v>
      </c>
      <c r="L23" s="405">
        <v>36</v>
      </c>
      <c r="M23" s="170">
        <v>115</v>
      </c>
      <c r="N23" s="170">
        <v>2</v>
      </c>
      <c r="O23" s="170"/>
      <c r="P23" s="169">
        <v>188</v>
      </c>
    </row>
    <row r="24" spans="1:16" s="18" customFormat="1" ht="27.95" customHeight="1">
      <c r="A24" s="25">
        <v>17</v>
      </c>
      <c r="B24" s="41" t="s">
        <v>18</v>
      </c>
      <c r="C24" s="102">
        <f t="shared" si="1"/>
        <v>556</v>
      </c>
      <c r="D24" s="62">
        <v>5</v>
      </c>
      <c r="E24" s="63">
        <f t="shared" si="0"/>
        <v>64</v>
      </c>
      <c r="F24" s="64">
        <v>41</v>
      </c>
      <c r="G24" s="64">
        <v>23</v>
      </c>
      <c r="H24" s="65">
        <f t="shared" si="2"/>
        <v>50</v>
      </c>
      <c r="I24" s="66">
        <v>26</v>
      </c>
      <c r="J24" s="66">
        <v>24</v>
      </c>
      <c r="K24" s="65">
        <f t="shared" si="3"/>
        <v>62</v>
      </c>
      <c r="L24" s="78">
        <v>17</v>
      </c>
      <c r="M24" s="66">
        <v>45</v>
      </c>
      <c r="N24" s="66"/>
      <c r="O24" s="66"/>
      <c r="P24" s="96">
        <v>375</v>
      </c>
    </row>
    <row r="25" spans="1:16" s="18" customFormat="1" ht="27.95" customHeight="1">
      <c r="A25" s="130">
        <v>18</v>
      </c>
      <c r="B25" s="131" t="s">
        <v>19</v>
      </c>
      <c r="C25" s="402">
        <f t="shared" si="1"/>
        <v>1598</v>
      </c>
      <c r="D25" s="194">
        <v>13</v>
      </c>
      <c r="E25" s="403">
        <f t="shared" si="0"/>
        <v>61</v>
      </c>
      <c r="F25" s="404">
        <v>52</v>
      </c>
      <c r="G25" s="404">
        <v>9</v>
      </c>
      <c r="H25" s="403">
        <f t="shared" si="2"/>
        <v>220</v>
      </c>
      <c r="I25" s="404">
        <v>164</v>
      </c>
      <c r="J25" s="404">
        <v>56</v>
      </c>
      <c r="K25" s="403">
        <f t="shared" si="3"/>
        <v>961</v>
      </c>
      <c r="L25" s="405">
        <v>381</v>
      </c>
      <c r="M25" s="170">
        <v>580</v>
      </c>
      <c r="N25" s="170">
        <v>3</v>
      </c>
      <c r="O25" s="170"/>
      <c r="P25" s="169">
        <v>340</v>
      </c>
    </row>
    <row r="26" spans="1:16" s="19" customFormat="1" ht="27.95" customHeight="1">
      <c r="A26" s="101"/>
      <c r="B26" s="101" t="s">
        <v>0</v>
      </c>
      <c r="C26" s="102">
        <f t="shared" si="1"/>
        <v>18136</v>
      </c>
      <c r="D26" s="62">
        <f>SUM(D8:D25)</f>
        <v>204</v>
      </c>
      <c r="E26" s="62">
        <f t="shared" ref="E26:P26" si="4">SUM(E8:E25)</f>
        <v>1120</v>
      </c>
      <c r="F26" s="62">
        <f>SUM(F8:F25)</f>
        <v>960</v>
      </c>
      <c r="G26" s="62">
        <f t="shared" si="4"/>
        <v>160</v>
      </c>
      <c r="H26" s="62">
        <f t="shared" si="4"/>
        <v>4631</v>
      </c>
      <c r="I26" s="62">
        <f t="shared" si="4"/>
        <v>3580</v>
      </c>
      <c r="J26" s="62">
        <f t="shared" si="4"/>
        <v>1051</v>
      </c>
      <c r="K26" s="62">
        <f t="shared" si="4"/>
        <v>5745</v>
      </c>
      <c r="L26" s="62">
        <f t="shared" si="4"/>
        <v>2523</v>
      </c>
      <c r="M26" s="62">
        <f t="shared" si="4"/>
        <v>3222</v>
      </c>
      <c r="N26" s="62">
        <f t="shared" si="4"/>
        <v>43</v>
      </c>
      <c r="O26" s="62">
        <f t="shared" si="4"/>
        <v>3</v>
      </c>
      <c r="P26" s="62">
        <f t="shared" si="4"/>
        <v>6390</v>
      </c>
    </row>
    <row r="27" spans="1:16" s="9" customFormat="1" ht="15" hidden="1" customHeight="1">
      <c r="B27" s="26"/>
      <c r="C27" s="9">
        <v>15647</v>
      </c>
      <c r="D27" s="9">
        <v>10985</v>
      </c>
      <c r="F27" s="9">
        <f>SUM(F8:F26)</f>
        <v>1920</v>
      </c>
      <c r="G27" s="9">
        <f>SUM(G8:G26)</f>
        <v>320</v>
      </c>
      <c r="M27" s="9">
        <f>SUM(M8:M25)</f>
        <v>3222</v>
      </c>
    </row>
    <row r="28" spans="1:16" s="9" customFormat="1" ht="15" hidden="1" customHeight="1">
      <c r="B28" s="26"/>
      <c r="C28" s="262">
        <f>SUM(C8:C25)</f>
        <v>18136</v>
      </c>
      <c r="D28" s="9">
        <f>SUM(D8:D25)</f>
        <v>204</v>
      </c>
    </row>
    <row r="29" spans="1:16" s="9" customFormat="1" ht="15" hidden="1" customHeight="1">
      <c r="B29" s="26"/>
      <c r="C29" s="9">
        <v>15869</v>
      </c>
      <c r="D29" s="9">
        <v>11316</v>
      </c>
    </row>
    <row r="30" spans="1:16" s="9" customFormat="1" ht="15" hidden="1" customHeight="1">
      <c r="B30" s="26"/>
    </row>
    <row r="31" spans="1:16" s="9" customFormat="1" ht="15" hidden="1" customHeight="1">
      <c r="B31" s="26"/>
      <c r="C31" s="9">
        <f>C29-F26</f>
        <v>14909</v>
      </c>
      <c r="D31" s="9">
        <f>D29-J26</f>
        <v>10265</v>
      </c>
    </row>
    <row r="32" spans="1:16" s="9" customFormat="1" ht="21.75" customHeight="1">
      <c r="B32" s="82" t="s">
        <v>27</v>
      </c>
    </row>
    <row r="33" spans="5:5" ht="41.25" customHeight="1">
      <c r="E33" s="15"/>
    </row>
  </sheetData>
  <mergeCells count="18">
    <mergeCell ref="I4:J4"/>
    <mergeCell ref="K4:K5"/>
    <mergeCell ref="A1:P1"/>
    <mergeCell ref="A2:P2"/>
    <mergeCell ref="N3:N5"/>
    <mergeCell ref="O3:O5"/>
    <mergeCell ref="P3:P4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F4:G4"/>
    <mergeCell ref="H4:H5"/>
  </mergeCells>
  <phoneticPr fontId="21" type="noConversion"/>
  <pageMargins left="0.25" right="0.25" top="0.75" bottom="0.75" header="0.3" footer="0.3"/>
  <pageSetup paperSize="9" scale="77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60" zoomScaleNormal="60" workbookViewId="0">
      <selection activeCell="K5" sqref="K5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576" t="s">
        <v>230</v>
      </c>
      <c r="B1" s="576"/>
      <c r="C1" s="576"/>
    </row>
    <row r="2" spans="1:3" s="20" customFormat="1" ht="64.5" customHeight="1">
      <c r="A2" s="286" t="s">
        <v>1</v>
      </c>
      <c r="B2" s="287" t="s">
        <v>40</v>
      </c>
      <c r="C2" s="263" t="s">
        <v>220</v>
      </c>
    </row>
    <row r="3" spans="1:3" s="20" customFormat="1" ht="27.95" customHeight="1">
      <c r="A3" s="25">
        <v>1</v>
      </c>
      <c r="B3" s="41" t="s">
        <v>140</v>
      </c>
      <c r="C3" s="222">
        <v>3930</v>
      </c>
    </row>
    <row r="4" spans="1:3" ht="27.95" customHeight="1">
      <c r="A4" s="130">
        <v>2</v>
      </c>
      <c r="B4" s="131" t="s">
        <v>141</v>
      </c>
      <c r="C4" s="223">
        <v>10242</v>
      </c>
    </row>
    <row r="5" spans="1:3" ht="27.95" customHeight="1">
      <c r="A5" s="25">
        <v>3</v>
      </c>
      <c r="B5" s="41" t="s">
        <v>142</v>
      </c>
      <c r="C5" s="224">
        <v>26714</v>
      </c>
    </row>
    <row r="6" spans="1:3" ht="27.95" customHeight="1">
      <c r="A6" s="130">
        <v>4</v>
      </c>
      <c r="B6" s="131" t="s">
        <v>143</v>
      </c>
      <c r="C6" s="223">
        <v>21343</v>
      </c>
    </row>
    <row r="7" spans="1:3" ht="27.95" customHeight="1">
      <c r="A7" s="25">
        <v>5</v>
      </c>
      <c r="B7" s="41" t="s">
        <v>144</v>
      </c>
      <c r="C7" s="224">
        <v>11311</v>
      </c>
    </row>
    <row r="8" spans="1:3" ht="27.95" customHeight="1">
      <c r="A8" s="130">
        <v>6</v>
      </c>
      <c r="B8" s="131" t="s">
        <v>145</v>
      </c>
      <c r="C8" s="223">
        <v>21290</v>
      </c>
    </row>
    <row r="9" spans="1:3" ht="27.95" customHeight="1">
      <c r="A9" s="25">
        <v>7</v>
      </c>
      <c r="B9" s="41" t="s">
        <v>146</v>
      </c>
      <c r="C9" s="224">
        <v>11789</v>
      </c>
    </row>
    <row r="10" spans="1:3" ht="27.95" customHeight="1">
      <c r="A10" s="130">
        <v>8</v>
      </c>
      <c r="B10" s="131" t="s">
        <v>147</v>
      </c>
      <c r="C10" s="223">
        <v>5362</v>
      </c>
    </row>
    <row r="11" spans="1:3" ht="27.95" customHeight="1">
      <c r="A11" s="25">
        <v>9</v>
      </c>
      <c r="B11" s="41" t="s">
        <v>148</v>
      </c>
      <c r="C11" s="224">
        <v>9302</v>
      </c>
    </row>
    <row r="12" spans="1:3" ht="27.95" customHeight="1">
      <c r="A12" s="130">
        <v>10</v>
      </c>
      <c r="B12" s="131" t="s">
        <v>149</v>
      </c>
      <c r="C12" s="223">
        <v>3320</v>
      </c>
    </row>
    <row r="13" spans="1:3" ht="27.95" customHeight="1">
      <c r="A13" s="25">
        <v>11</v>
      </c>
      <c r="B13" s="41" t="s">
        <v>150</v>
      </c>
      <c r="C13" s="224">
        <v>5968</v>
      </c>
    </row>
    <row r="14" spans="1:3" ht="27.95" customHeight="1">
      <c r="A14" s="130">
        <v>12</v>
      </c>
      <c r="B14" s="131" t="s">
        <v>151</v>
      </c>
      <c r="C14" s="223">
        <v>8623</v>
      </c>
    </row>
    <row r="15" spans="1:3" ht="27.95" customHeight="1">
      <c r="A15" s="25">
        <v>13</v>
      </c>
      <c r="B15" s="41" t="s">
        <v>152</v>
      </c>
      <c r="C15" s="224">
        <v>3764</v>
      </c>
    </row>
    <row r="16" spans="1:3" ht="27.95" customHeight="1">
      <c r="A16" s="130">
        <v>14</v>
      </c>
      <c r="B16" s="131" t="s">
        <v>153</v>
      </c>
      <c r="C16" s="223">
        <v>6489</v>
      </c>
    </row>
    <row r="17" spans="1:3" ht="27.95" customHeight="1">
      <c r="A17" s="25">
        <v>15</v>
      </c>
      <c r="B17" s="41" t="s">
        <v>154</v>
      </c>
      <c r="C17" s="224">
        <v>5645</v>
      </c>
    </row>
    <row r="18" spans="1:3" ht="27.95" customHeight="1">
      <c r="A18" s="130">
        <v>16</v>
      </c>
      <c r="B18" s="131" t="s">
        <v>155</v>
      </c>
      <c r="C18" s="223">
        <v>5386</v>
      </c>
    </row>
    <row r="19" spans="1:3" ht="27.95" customHeight="1">
      <c r="A19" s="25">
        <v>17</v>
      </c>
      <c r="B19" s="41" t="s">
        <v>156</v>
      </c>
      <c r="C19" s="224">
        <v>6430</v>
      </c>
    </row>
    <row r="20" spans="1:3" ht="27.95" customHeight="1">
      <c r="A20" s="130">
        <v>18</v>
      </c>
      <c r="B20" s="131" t="s">
        <v>157</v>
      </c>
      <c r="C20" s="223">
        <v>11219</v>
      </c>
    </row>
    <row r="21" spans="1:3" ht="27.95" customHeight="1">
      <c r="A21" s="575" t="s">
        <v>0</v>
      </c>
      <c r="B21" s="575"/>
      <c r="C21" s="222">
        <v>178127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 ht="409.6"/>
    <row r="34" s="21" customFormat="1" ht="409.6"/>
    <row r="35" s="21" customFormat="1" ht="12.75" customHeight="1"/>
    <row r="36" s="21" customFormat="1" ht="409.6"/>
    <row r="37" s="21" customFormat="1" ht="409.6"/>
    <row r="38" s="21" customFormat="1" ht="12.75" customHeight="1"/>
    <row r="39" s="21" customFormat="1" ht="409.6"/>
    <row r="40" s="21" customFormat="1" ht="409.6"/>
    <row r="41" s="21" customFormat="1" ht="409.6"/>
    <row r="42" s="21" customFormat="1" ht="409.6"/>
    <row r="43" s="21" customFormat="1" ht="409.6"/>
    <row r="44" s="21" customFormat="1" ht="409.6"/>
    <row r="45" s="21" customFormat="1" ht="409.6"/>
    <row r="46" s="21" customFormat="1" ht="25.5" customHeight="1"/>
    <row r="47" s="21" customFormat="1" ht="409.6"/>
    <row r="48" s="21" customFormat="1" ht="409.6"/>
    <row r="49" s="21" customFormat="1" ht="409.6"/>
    <row r="50" s="21" customFormat="1" ht="409.6"/>
    <row r="51" s="21" customFormat="1" ht="409.6"/>
    <row r="52" s="21" customFormat="1" ht="409.6"/>
    <row r="53" s="21" customFormat="1" ht="409.6"/>
    <row r="54" s="21" customFormat="1" ht="409.6"/>
    <row r="55" s="21" customFormat="1" ht="409.6"/>
    <row r="56" s="21" customFormat="1" ht="409.6"/>
    <row r="57" s="21" customFormat="1" ht="409.6"/>
    <row r="58" s="21" customFormat="1" ht="409.6"/>
    <row r="59" s="21" customFormat="1" ht="12.75" customHeight="1"/>
    <row r="60" s="21" customFormat="1" ht="409.6"/>
    <row r="61" s="21" customFormat="1" ht="409.6"/>
    <row r="62" s="21" customFormat="1" ht="409.6"/>
    <row r="63" s="21" customFormat="1" ht="409.6"/>
    <row r="64" s="21" customFormat="1" ht="409.6"/>
    <row r="65" spans="1:2" s="21" customFormat="1" ht="409.6"/>
    <row r="66" spans="1:2" s="21" customFormat="1" ht="33" customHeight="1"/>
    <row r="67" spans="1:2" s="21" customFormat="1" ht="409.6"/>
    <row r="68" spans="1:2" s="21" customFormat="1" ht="409.6">
      <c r="A68"/>
      <c r="B68"/>
    </row>
    <row r="69" spans="1:2" s="21" customFormat="1" ht="409.6">
      <c r="A69"/>
      <c r="B69"/>
    </row>
    <row r="70" spans="1:2" s="21" customFormat="1" ht="409.6">
      <c r="A70"/>
      <c r="B70"/>
    </row>
    <row r="71" spans="1:2" s="21" customFormat="1" ht="409.6">
      <c r="A71"/>
      <c r="B71"/>
    </row>
    <row r="72" spans="1:2" s="21" customFormat="1" ht="409.6">
      <c r="A72"/>
      <c r="B72"/>
    </row>
    <row r="73" spans="1:2" s="21" customFormat="1" ht="409.6">
      <c r="A73"/>
      <c r="B73"/>
    </row>
    <row r="74" spans="1:2" s="21" customFormat="1" ht="409.6">
      <c r="A74"/>
      <c r="B74"/>
    </row>
    <row r="75" spans="1:2" s="21" customFormat="1" ht="409.6">
      <c r="A75"/>
      <c r="B75"/>
    </row>
    <row r="76" spans="1:2" s="21" customFormat="1" ht="409.6">
      <c r="A76"/>
      <c r="B76"/>
    </row>
    <row r="77" spans="1:2" s="21" customFormat="1" ht="409.6">
      <c r="A77"/>
      <c r="B77"/>
    </row>
    <row r="78" spans="1:2" s="21" customFormat="1" ht="409.6">
      <c r="A78"/>
      <c r="B78"/>
    </row>
    <row r="79" spans="1:2" s="21" customFormat="1" ht="409.6">
      <c r="A79"/>
      <c r="B79"/>
    </row>
    <row r="80" spans="1:2" s="21" customFormat="1" ht="409.6">
      <c r="A80"/>
      <c r="B80"/>
    </row>
    <row r="81" spans="1:2" s="21" customFormat="1" ht="409.6">
      <c r="A81"/>
      <c r="B81"/>
    </row>
    <row r="82" spans="1:2" s="21" customFormat="1" ht="409.6">
      <c r="A82"/>
      <c r="B82"/>
    </row>
    <row r="83" spans="1:2" s="21" customFormat="1" ht="409.6">
      <c r="A83"/>
      <c r="B83"/>
    </row>
    <row r="84" spans="1:2" s="21" customFormat="1" ht="409.6">
      <c r="A84"/>
      <c r="B84"/>
    </row>
    <row r="85" spans="1:2" s="21" customFormat="1" ht="409.6">
      <c r="A85"/>
      <c r="B85"/>
    </row>
    <row r="86" spans="1:2" s="21" customFormat="1" ht="409.6">
      <c r="A86"/>
      <c r="B86"/>
    </row>
    <row r="87" spans="1:2" s="21" customFormat="1" ht="409.6">
      <c r="A87"/>
      <c r="B87"/>
    </row>
    <row r="88" spans="1:2" s="21" customFormat="1" ht="409.6">
      <c r="A88"/>
      <c r="B88"/>
    </row>
    <row r="89" spans="1:2" s="21" customFormat="1" ht="409.6">
      <c r="A89"/>
      <c r="B89"/>
    </row>
    <row r="90" spans="1:2" s="21" customFormat="1" ht="409.6">
      <c r="A90"/>
      <c r="B90"/>
    </row>
    <row r="91" spans="1:2" s="21" customFormat="1" ht="409.6">
      <c r="A91"/>
      <c r="B91"/>
    </row>
    <row r="92" spans="1:2" s="21" customFormat="1" ht="409.6">
      <c r="A92"/>
      <c r="B92"/>
    </row>
    <row r="93" spans="1:2" s="21" customFormat="1" ht="409.6">
      <c r="A93"/>
      <c r="B93"/>
    </row>
    <row r="94" spans="1:2" s="21" customFormat="1" ht="409.6">
      <c r="A94"/>
      <c r="B94"/>
    </row>
    <row r="95" spans="1:2" s="21" customFormat="1" ht="409.6">
      <c r="A95"/>
      <c r="B95"/>
    </row>
    <row r="96" spans="1:2" s="21" customFormat="1" ht="409.6">
      <c r="A96"/>
      <c r="B96"/>
    </row>
    <row r="97" spans="1:2" s="21" customFormat="1" ht="409.6">
      <c r="A97"/>
      <c r="B97"/>
    </row>
    <row r="98" spans="1:2" s="21" customFormat="1" ht="409.6">
      <c r="A98"/>
      <c r="B98"/>
    </row>
    <row r="99" spans="1:2" s="21" customFormat="1" ht="409.6">
      <c r="A99"/>
      <c r="B99"/>
    </row>
    <row r="100" spans="1:2" s="21" customFormat="1" ht="409.6">
      <c r="A100"/>
      <c r="B100"/>
    </row>
    <row r="101" spans="1:2" s="21" customFormat="1" ht="409.6">
      <c r="A101"/>
      <c r="B101"/>
    </row>
    <row r="102" spans="1:2" s="21" customFormat="1" ht="409.6">
      <c r="A102"/>
      <c r="B102"/>
    </row>
    <row r="103" spans="1:2" s="21" customFormat="1" ht="409.6">
      <c r="A103"/>
      <c r="B103"/>
    </row>
    <row r="104" spans="1:2" s="21" customFormat="1" ht="409.6">
      <c r="A104"/>
      <c r="B104"/>
    </row>
    <row r="105" spans="1:2" s="21" customFormat="1" ht="409.6">
      <c r="A105"/>
      <c r="B105"/>
    </row>
    <row r="106" spans="1:2" s="21" customFormat="1" ht="409.6">
      <c r="A106"/>
      <c r="B106"/>
    </row>
    <row r="107" spans="1:2" s="21" customFormat="1" ht="409.6">
      <c r="A107"/>
      <c r="B107"/>
    </row>
    <row r="108" spans="1:2" s="21" customFormat="1" ht="409.6">
      <c r="A108"/>
      <c r="B108"/>
    </row>
    <row r="109" spans="1:2" s="21" customFormat="1" ht="409.6">
      <c r="A109"/>
      <c r="B109"/>
    </row>
    <row r="110" spans="1:2" s="21" customFormat="1" ht="409.6">
      <c r="A110"/>
      <c r="B110"/>
    </row>
    <row r="111" spans="1:2" s="21" customFormat="1" ht="409.6">
      <c r="A111"/>
      <c r="B111"/>
    </row>
    <row r="112" spans="1:2" s="21" customFormat="1" ht="409.6">
      <c r="A112"/>
      <c r="B112"/>
    </row>
    <row r="113" spans="1:2" s="21" customFormat="1" ht="409.6">
      <c r="A113"/>
      <c r="B113"/>
    </row>
    <row r="114" spans="1:2" s="21" customFormat="1" ht="409.6">
      <c r="A114"/>
      <c r="B114"/>
    </row>
    <row r="115" spans="1:2" s="21" customFormat="1" ht="409.6">
      <c r="A115"/>
      <c r="B115"/>
    </row>
    <row r="116" spans="1:2" s="21" customFormat="1" ht="409.6">
      <c r="A116"/>
      <c r="B116"/>
    </row>
    <row r="117" spans="1:2" s="21" customFormat="1" ht="409.6">
      <c r="A117"/>
      <c r="B117"/>
    </row>
    <row r="118" spans="1:2" s="21" customFormat="1" ht="409.6">
      <c r="A118"/>
      <c r="B118"/>
    </row>
    <row r="119" spans="1:2" s="21" customFormat="1" ht="409.6">
      <c r="A119"/>
      <c r="B119"/>
    </row>
    <row r="120" spans="1:2" s="21" customFormat="1" ht="409.6">
      <c r="A120"/>
      <c r="B120"/>
    </row>
    <row r="121" spans="1:2" s="21" customFormat="1" ht="409.6">
      <c r="A121"/>
      <c r="B121"/>
    </row>
    <row r="122" spans="1:2" s="21" customFormat="1" ht="409.6">
      <c r="A122"/>
      <c r="B122"/>
    </row>
    <row r="123" spans="1:2" s="21" customFormat="1" ht="409.6">
      <c r="A123"/>
      <c r="B123"/>
    </row>
    <row r="124" spans="1:2" s="21" customFormat="1" ht="409.6">
      <c r="A124"/>
      <c r="B124"/>
    </row>
    <row r="125" spans="1:2" s="21" customFormat="1" ht="409.6">
      <c r="A125"/>
      <c r="B125"/>
    </row>
    <row r="126" spans="1:2" s="21" customFormat="1" ht="409.6">
      <c r="A126"/>
      <c r="B126"/>
    </row>
    <row r="127" spans="1:2" s="21" customFormat="1" ht="409.6">
      <c r="A127"/>
      <c r="B127"/>
    </row>
    <row r="128" spans="1:2" s="21" customFormat="1" ht="409.6">
      <c r="A128"/>
      <c r="B128"/>
    </row>
    <row r="129" spans="1:2" s="21" customFormat="1" ht="409.6">
      <c r="A129"/>
      <c r="B129"/>
    </row>
    <row r="130" spans="1:2" s="21" customFormat="1" ht="409.6">
      <c r="A130"/>
      <c r="B130"/>
    </row>
    <row r="131" spans="1:2" s="21" customFormat="1" ht="409.6">
      <c r="A131"/>
      <c r="B131"/>
    </row>
    <row r="132" spans="1:2" s="21" customFormat="1" ht="409.6">
      <c r="A132"/>
      <c r="B132"/>
    </row>
    <row r="133" spans="1:2" s="21" customFormat="1" ht="409.6">
      <c r="A133"/>
      <c r="B133"/>
    </row>
    <row r="134" spans="1:2" s="21" customFormat="1" ht="409.6">
      <c r="A134"/>
      <c r="B134"/>
    </row>
    <row r="135" spans="1:2" s="21" customFormat="1" ht="409.6">
      <c r="A135"/>
      <c r="B135"/>
    </row>
    <row r="136" spans="1:2" s="21" customFormat="1" ht="409.6">
      <c r="A136"/>
      <c r="B136"/>
    </row>
    <row r="137" spans="1:2" s="21" customFormat="1" ht="409.6">
      <c r="A137"/>
      <c r="B137"/>
    </row>
    <row r="138" spans="1:2" s="21" customFormat="1" ht="409.6">
      <c r="A138"/>
      <c r="B138"/>
    </row>
    <row r="139" spans="1:2" s="21" customFormat="1" ht="409.6">
      <c r="A139"/>
      <c r="B139"/>
    </row>
    <row r="140" spans="1:2" s="21" customFormat="1" ht="409.6">
      <c r="A140"/>
      <c r="B140"/>
    </row>
    <row r="141" spans="1:2" s="21" customFormat="1" ht="409.6">
      <c r="A141"/>
      <c r="B141"/>
    </row>
    <row r="142" spans="1:2" s="21" customFormat="1" ht="409.6">
      <c r="A142"/>
      <c r="B142"/>
    </row>
    <row r="143" spans="1:2" s="21" customFormat="1" ht="409.6">
      <c r="A143"/>
      <c r="B143"/>
    </row>
    <row r="144" spans="1:2" s="21" customFormat="1" ht="409.6">
      <c r="A144"/>
      <c r="B144"/>
    </row>
  </sheetData>
  <mergeCells count="2">
    <mergeCell ref="A21:B21"/>
    <mergeCell ref="A1:C1"/>
  </mergeCells>
  <phoneticPr fontId="21" type="noConversion"/>
  <pageMargins left="0.59" right="0.18" top="0.7" bottom="0.68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zoomScale="70" zoomScaleNormal="70" zoomScalePageLayoutView="50" workbookViewId="0">
      <selection activeCell="Q7" sqref="Q7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78" t="s">
        <v>298</v>
      </c>
      <c r="C1" s="578"/>
      <c r="D1" s="578"/>
      <c r="E1" s="578"/>
      <c r="F1" s="578"/>
      <c r="G1" s="578"/>
      <c r="H1" s="578"/>
      <c r="I1" s="579"/>
      <c r="J1" s="579"/>
      <c r="K1" s="579"/>
      <c r="L1" s="579"/>
      <c r="M1" s="579"/>
      <c r="N1" s="579"/>
      <c r="O1" s="579"/>
    </row>
    <row r="2" spans="1:15" ht="17.25" customHeight="1">
      <c r="A2" s="495" t="s">
        <v>77</v>
      </c>
      <c r="B2" s="592" t="s">
        <v>40</v>
      </c>
      <c r="C2" s="594" t="s">
        <v>119</v>
      </c>
      <c r="D2" s="595"/>
      <c r="E2" s="595"/>
      <c r="F2" s="595"/>
      <c r="G2" s="596"/>
      <c r="H2" s="580" t="s">
        <v>120</v>
      </c>
      <c r="I2" s="581"/>
      <c r="J2" s="581"/>
      <c r="K2" s="581"/>
      <c r="L2" s="581"/>
      <c r="M2" s="581"/>
      <c r="N2" s="581"/>
      <c r="O2" s="582"/>
    </row>
    <row r="3" spans="1:15" ht="19.5" customHeight="1">
      <c r="A3" s="495"/>
      <c r="B3" s="419"/>
      <c r="C3" s="584" t="s">
        <v>29</v>
      </c>
      <c r="D3" s="495" t="s">
        <v>121</v>
      </c>
      <c r="E3" s="495" t="s">
        <v>122</v>
      </c>
      <c r="F3" s="495" t="s">
        <v>123</v>
      </c>
      <c r="G3" s="597" t="s">
        <v>124</v>
      </c>
      <c r="H3" s="584" t="s">
        <v>29</v>
      </c>
      <c r="I3" s="586" t="s">
        <v>125</v>
      </c>
      <c r="J3" s="586" t="s">
        <v>126</v>
      </c>
      <c r="K3" s="589" t="s">
        <v>127</v>
      </c>
      <c r="L3" s="589"/>
      <c r="M3" s="590"/>
      <c r="N3" s="590"/>
      <c r="O3" s="591"/>
    </row>
    <row r="4" spans="1:15" ht="18.75" customHeight="1" thickBot="1">
      <c r="A4" s="583"/>
      <c r="B4" s="593"/>
      <c r="C4" s="585"/>
      <c r="D4" s="583"/>
      <c r="E4" s="583"/>
      <c r="F4" s="583"/>
      <c r="G4" s="598"/>
      <c r="H4" s="585"/>
      <c r="I4" s="587"/>
      <c r="J4" s="587"/>
      <c r="K4" s="67" t="s">
        <v>128</v>
      </c>
      <c r="L4" s="67" t="s">
        <v>129</v>
      </c>
      <c r="M4" s="67" t="s">
        <v>130</v>
      </c>
      <c r="N4" s="67" t="s">
        <v>131</v>
      </c>
      <c r="O4" s="89" t="s">
        <v>132</v>
      </c>
    </row>
    <row r="5" spans="1:15" ht="27.95" customHeight="1" thickTop="1">
      <c r="A5" s="34">
        <v>1</v>
      </c>
      <c r="B5" s="90" t="s">
        <v>2</v>
      </c>
      <c r="C5" s="91">
        <f t="shared" ref="C5:C22" si="0">G5+H5</f>
        <v>3128</v>
      </c>
      <c r="D5" s="68">
        <v>339</v>
      </c>
      <c r="E5" s="225">
        <v>1252</v>
      </c>
      <c r="F5" s="68">
        <f t="shared" ref="F5:F22" si="1">H5-D5-E5</f>
        <v>1429</v>
      </c>
      <c r="G5" s="92">
        <v>108</v>
      </c>
      <c r="H5" s="103">
        <v>3020</v>
      </c>
      <c r="I5" s="69">
        <f t="shared" ref="I5:I22" si="2">H5-J5</f>
        <v>1658</v>
      </c>
      <c r="J5" s="226">
        <v>1362</v>
      </c>
      <c r="K5" s="104">
        <v>137</v>
      </c>
      <c r="L5" s="104">
        <v>140</v>
      </c>
      <c r="M5" s="105">
        <v>244</v>
      </c>
      <c r="N5" s="105">
        <v>292</v>
      </c>
      <c r="O5" s="93">
        <f t="shared" ref="O5:O22" si="3">SUM(K5:N5)</f>
        <v>813</v>
      </c>
    </row>
    <row r="6" spans="1:15" ht="27.95" customHeight="1">
      <c r="A6" s="130">
        <v>2</v>
      </c>
      <c r="B6" s="151" t="s">
        <v>3</v>
      </c>
      <c r="C6" s="152">
        <f t="shared" si="0"/>
        <v>3750</v>
      </c>
      <c r="D6" s="153">
        <v>286</v>
      </c>
      <c r="E6" s="227">
        <v>1799</v>
      </c>
      <c r="F6" s="154">
        <f t="shared" si="1"/>
        <v>1541</v>
      </c>
      <c r="G6" s="155">
        <v>124</v>
      </c>
      <c r="H6" s="156">
        <v>3626</v>
      </c>
      <c r="I6" s="157">
        <f t="shared" si="2"/>
        <v>2245</v>
      </c>
      <c r="J6" s="228">
        <v>1381</v>
      </c>
      <c r="K6" s="158">
        <v>127</v>
      </c>
      <c r="L6" s="158">
        <v>154</v>
      </c>
      <c r="M6" s="159">
        <v>266</v>
      </c>
      <c r="N6" s="159">
        <v>266</v>
      </c>
      <c r="O6" s="160">
        <f t="shared" si="3"/>
        <v>813</v>
      </c>
    </row>
    <row r="7" spans="1:15" ht="27.95" customHeight="1">
      <c r="A7" s="25">
        <v>3</v>
      </c>
      <c r="B7" s="94" t="s">
        <v>4</v>
      </c>
      <c r="C7" s="91">
        <f t="shared" si="0"/>
        <v>9563</v>
      </c>
      <c r="D7" s="70">
        <v>803</v>
      </c>
      <c r="E7" s="229">
        <v>5288</v>
      </c>
      <c r="F7" s="68">
        <f t="shared" si="1"/>
        <v>3256</v>
      </c>
      <c r="G7" s="95">
        <v>216</v>
      </c>
      <c r="H7" s="106">
        <v>9347</v>
      </c>
      <c r="I7" s="71">
        <f t="shared" si="2"/>
        <v>5827</v>
      </c>
      <c r="J7" s="230">
        <v>3520</v>
      </c>
      <c r="K7" s="107">
        <v>345</v>
      </c>
      <c r="L7" s="107">
        <v>420</v>
      </c>
      <c r="M7" s="108">
        <v>615</v>
      </c>
      <c r="N7" s="108">
        <v>653</v>
      </c>
      <c r="O7" s="93">
        <f t="shared" si="3"/>
        <v>2033</v>
      </c>
    </row>
    <row r="8" spans="1:15" ht="27.95" customHeight="1">
      <c r="A8" s="130">
        <v>4</v>
      </c>
      <c r="B8" s="151" t="s">
        <v>5</v>
      </c>
      <c r="C8" s="152">
        <f t="shared" si="0"/>
        <v>22018</v>
      </c>
      <c r="D8" s="153">
        <v>1494</v>
      </c>
      <c r="E8" s="227">
        <v>11280</v>
      </c>
      <c r="F8" s="154">
        <f t="shared" si="1"/>
        <v>8679</v>
      </c>
      <c r="G8" s="155">
        <v>565</v>
      </c>
      <c r="H8" s="156">
        <v>21453</v>
      </c>
      <c r="I8" s="157">
        <f t="shared" si="2"/>
        <v>13554</v>
      </c>
      <c r="J8" s="228">
        <v>7899</v>
      </c>
      <c r="K8" s="158">
        <v>614</v>
      </c>
      <c r="L8" s="158">
        <v>947</v>
      </c>
      <c r="M8" s="159">
        <v>1351</v>
      </c>
      <c r="N8" s="159">
        <v>1410</v>
      </c>
      <c r="O8" s="160">
        <f t="shared" si="3"/>
        <v>4322</v>
      </c>
    </row>
    <row r="9" spans="1:15" ht="27.95" customHeight="1">
      <c r="A9" s="25">
        <v>5</v>
      </c>
      <c r="B9" s="94" t="s">
        <v>6</v>
      </c>
      <c r="C9" s="91">
        <f t="shared" si="0"/>
        <v>17742</v>
      </c>
      <c r="D9" s="70">
        <v>1200</v>
      </c>
      <c r="E9" s="229">
        <v>10120</v>
      </c>
      <c r="F9" s="68">
        <f t="shared" si="1"/>
        <v>6074</v>
      </c>
      <c r="G9" s="95">
        <v>348</v>
      </c>
      <c r="H9" s="106">
        <v>17394</v>
      </c>
      <c r="I9" s="71">
        <f t="shared" si="2"/>
        <v>11409</v>
      </c>
      <c r="J9" s="230">
        <v>5985</v>
      </c>
      <c r="K9" s="107">
        <v>422</v>
      </c>
      <c r="L9" s="107">
        <v>611</v>
      </c>
      <c r="M9" s="108">
        <v>818</v>
      </c>
      <c r="N9" s="108">
        <v>992</v>
      </c>
      <c r="O9" s="93">
        <f t="shared" si="3"/>
        <v>2843</v>
      </c>
    </row>
    <row r="10" spans="1:15" ht="27.95" customHeight="1">
      <c r="A10" s="130">
        <v>6</v>
      </c>
      <c r="B10" s="151" t="s">
        <v>7</v>
      </c>
      <c r="C10" s="152">
        <f t="shared" si="0"/>
        <v>17385</v>
      </c>
      <c r="D10" s="153">
        <v>1387</v>
      </c>
      <c r="E10" s="227">
        <v>9430</v>
      </c>
      <c r="F10" s="154">
        <f t="shared" si="1"/>
        <v>5985</v>
      </c>
      <c r="G10" s="155">
        <v>583</v>
      </c>
      <c r="H10" s="156">
        <v>16802</v>
      </c>
      <c r="I10" s="157">
        <f t="shared" si="2"/>
        <v>10669</v>
      </c>
      <c r="J10" s="228">
        <v>6133</v>
      </c>
      <c r="K10" s="158">
        <v>513</v>
      </c>
      <c r="L10" s="158">
        <v>508</v>
      </c>
      <c r="M10" s="159">
        <v>977</v>
      </c>
      <c r="N10" s="159">
        <v>868</v>
      </c>
      <c r="O10" s="160">
        <f t="shared" si="3"/>
        <v>2866</v>
      </c>
    </row>
    <row r="11" spans="1:15" ht="27.95" customHeight="1">
      <c r="A11" s="25">
        <v>7</v>
      </c>
      <c r="B11" s="94" t="s">
        <v>8</v>
      </c>
      <c r="C11" s="91">
        <f t="shared" si="0"/>
        <v>6906</v>
      </c>
      <c r="D11" s="70">
        <v>550</v>
      </c>
      <c r="E11" s="229">
        <v>2935</v>
      </c>
      <c r="F11" s="68">
        <f t="shared" si="1"/>
        <v>3243</v>
      </c>
      <c r="G11" s="95">
        <v>178</v>
      </c>
      <c r="H11" s="106">
        <v>6728</v>
      </c>
      <c r="I11" s="71">
        <f t="shared" si="2"/>
        <v>4131</v>
      </c>
      <c r="J11" s="230">
        <v>2597</v>
      </c>
      <c r="K11" s="107">
        <v>263</v>
      </c>
      <c r="L11" s="107">
        <v>305</v>
      </c>
      <c r="M11" s="108">
        <v>439</v>
      </c>
      <c r="N11" s="108">
        <v>471</v>
      </c>
      <c r="O11" s="93">
        <f t="shared" si="3"/>
        <v>1478</v>
      </c>
    </row>
    <row r="12" spans="1:15" ht="27.95" customHeight="1">
      <c r="A12" s="130">
        <v>8</v>
      </c>
      <c r="B12" s="151" t="s">
        <v>9</v>
      </c>
      <c r="C12" s="152">
        <f t="shared" si="0"/>
        <v>3939</v>
      </c>
      <c r="D12" s="153">
        <v>307</v>
      </c>
      <c r="E12" s="227">
        <v>1726</v>
      </c>
      <c r="F12" s="154">
        <f t="shared" si="1"/>
        <v>1760</v>
      </c>
      <c r="G12" s="155">
        <v>146</v>
      </c>
      <c r="H12" s="156">
        <v>3793</v>
      </c>
      <c r="I12" s="157">
        <f t="shared" si="2"/>
        <v>2283</v>
      </c>
      <c r="J12" s="228">
        <v>1510</v>
      </c>
      <c r="K12" s="158">
        <v>139</v>
      </c>
      <c r="L12" s="158">
        <v>163</v>
      </c>
      <c r="M12" s="159">
        <v>211</v>
      </c>
      <c r="N12" s="159">
        <v>270</v>
      </c>
      <c r="O12" s="160">
        <f t="shared" si="3"/>
        <v>783</v>
      </c>
    </row>
    <row r="13" spans="1:15" ht="27.95" customHeight="1">
      <c r="A13" s="25">
        <v>9</v>
      </c>
      <c r="B13" s="94" t="s">
        <v>10</v>
      </c>
      <c r="C13" s="91">
        <f t="shared" si="0"/>
        <v>7985</v>
      </c>
      <c r="D13" s="70">
        <v>671</v>
      </c>
      <c r="E13" s="229">
        <v>3077</v>
      </c>
      <c r="F13" s="68">
        <f t="shared" si="1"/>
        <v>3988</v>
      </c>
      <c r="G13" s="95">
        <v>249</v>
      </c>
      <c r="H13" s="106">
        <v>7736</v>
      </c>
      <c r="I13" s="71">
        <f t="shared" si="2"/>
        <v>4901</v>
      </c>
      <c r="J13" s="230">
        <v>2835</v>
      </c>
      <c r="K13" s="107">
        <v>233</v>
      </c>
      <c r="L13" s="107">
        <v>296</v>
      </c>
      <c r="M13" s="108">
        <v>403</v>
      </c>
      <c r="N13" s="108">
        <v>503</v>
      </c>
      <c r="O13" s="93">
        <f t="shared" si="3"/>
        <v>1435</v>
      </c>
    </row>
    <row r="14" spans="1:15" ht="27.95" customHeight="1">
      <c r="A14" s="130">
        <v>10</v>
      </c>
      <c r="B14" s="151" t="s">
        <v>11</v>
      </c>
      <c r="C14" s="152">
        <f t="shared" si="0"/>
        <v>2634</v>
      </c>
      <c r="D14" s="153">
        <v>252</v>
      </c>
      <c r="E14" s="227">
        <v>1117</v>
      </c>
      <c r="F14" s="154">
        <f t="shared" si="1"/>
        <v>1181</v>
      </c>
      <c r="G14" s="155">
        <v>84</v>
      </c>
      <c r="H14" s="156">
        <v>2550</v>
      </c>
      <c r="I14" s="157">
        <f t="shared" si="2"/>
        <v>1518</v>
      </c>
      <c r="J14" s="228">
        <v>1032</v>
      </c>
      <c r="K14" s="158">
        <v>97</v>
      </c>
      <c r="L14" s="158">
        <v>130</v>
      </c>
      <c r="M14" s="159">
        <v>181</v>
      </c>
      <c r="N14" s="159">
        <v>176</v>
      </c>
      <c r="O14" s="160">
        <f t="shared" si="3"/>
        <v>584</v>
      </c>
    </row>
    <row r="15" spans="1:15" ht="27.95" customHeight="1">
      <c r="A15" s="25">
        <v>11</v>
      </c>
      <c r="B15" s="94" t="s">
        <v>12</v>
      </c>
      <c r="C15" s="91">
        <f t="shared" si="0"/>
        <v>4662</v>
      </c>
      <c r="D15" s="70">
        <v>357</v>
      </c>
      <c r="E15" s="229">
        <v>2442</v>
      </c>
      <c r="F15" s="68">
        <f t="shared" si="1"/>
        <v>1725</v>
      </c>
      <c r="G15" s="95">
        <v>138</v>
      </c>
      <c r="H15" s="106">
        <v>4524</v>
      </c>
      <c r="I15" s="71">
        <f t="shared" si="2"/>
        <v>2860</v>
      </c>
      <c r="J15" s="230">
        <v>1664</v>
      </c>
      <c r="K15" s="107">
        <v>125</v>
      </c>
      <c r="L15" s="107">
        <v>129</v>
      </c>
      <c r="M15" s="108">
        <v>300</v>
      </c>
      <c r="N15" s="108">
        <v>250</v>
      </c>
      <c r="O15" s="93">
        <f t="shared" si="3"/>
        <v>804</v>
      </c>
    </row>
    <row r="16" spans="1:15" ht="27.95" customHeight="1">
      <c r="A16" s="130">
        <v>12</v>
      </c>
      <c r="B16" s="151" t="s">
        <v>13</v>
      </c>
      <c r="C16" s="152">
        <f t="shared" si="0"/>
        <v>6971</v>
      </c>
      <c r="D16" s="153">
        <v>694</v>
      </c>
      <c r="E16" s="227">
        <v>3141</v>
      </c>
      <c r="F16" s="154">
        <f t="shared" si="1"/>
        <v>2960</v>
      </c>
      <c r="G16" s="155">
        <v>176</v>
      </c>
      <c r="H16" s="156">
        <v>6795</v>
      </c>
      <c r="I16" s="157">
        <f t="shared" si="2"/>
        <v>4188</v>
      </c>
      <c r="J16" s="228">
        <v>2607</v>
      </c>
      <c r="K16" s="158">
        <v>220</v>
      </c>
      <c r="L16" s="158">
        <v>252</v>
      </c>
      <c r="M16" s="159">
        <v>409</v>
      </c>
      <c r="N16" s="159">
        <v>442</v>
      </c>
      <c r="O16" s="160">
        <f t="shared" si="3"/>
        <v>1323</v>
      </c>
    </row>
    <row r="17" spans="1:15" ht="27.95" customHeight="1">
      <c r="A17" s="25">
        <v>13</v>
      </c>
      <c r="B17" s="94" t="s">
        <v>14</v>
      </c>
      <c r="C17" s="91">
        <f t="shared" si="0"/>
        <v>3037</v>
      </c>
      <c r="D17" s="70">
        <v>295</v>
      </c>
      <c r="E17" s="229">
        <v>1173</v>
      </c>
      <c r="F17" s="68">
        <f t="shared" si="1"/>
        <v>1444</v>
      </c>
      <c r="G17" s="95">
        <v>125</v>
      </c>
      <c r="H17" s="106">
        <v>2912</v>
      </c>
      <c r="I17" s="71">
        <f t="shared" si="2"/>
        <v>1659</v>
      </c>
      <c r="J17" s="230">
        <v>1253</v>
      </c>
      <c r="K17" s="107">
        <v>129</v>
      </c>
      <c r="L17" s="107">
        <v>133</v>
      </c>
      <c r="M17" s="108">
        <v>233</v>
      </c>
      <c r="N17" s="108">
        <v>253</v>
      </c>
      <c r="O17" s="93">
        <f t="shared" si="3"/>
        <v>748</v>
      </c>
    </row>
    <row r="18" spans="1:15" ht="27.95" customHeight="1">
      <c r="A18" s="130">
        <v>14</v>
      </c>
      <c r="B18" s="151" t="s">
        <v>15</v>
      </c>
      <c r="C18" s="152">
        <f t="shared" si="0"/>
        <v>5314</v>
      </c>
      <c r="D18" s="153">
        <v>403</v>
      </c>
      <c r="E18" s="227">
        <v>2617</v>
      </c>
      <c r="F18" s="154">
        <f t="shared" si="1"/>
        <v>2129</v>
      </c>
      <c r="G18" s="155">
        <v>165</v>
      </c>
      <c r="H18" s="156">
        <v>5149</v>
      </c>
      <c r="I18" s="157">
        <f t="shared" si="2"/>
        <v>3239</v>
      </c>
      <c r="J18" s="228">
        <v>1910</v>
      </c>
      <c r="K18" s="158">
        <v>139</v>
      </c>
      <c r="L18" s="158">
        <v>185</v>
      </c>
      <c r="M18" s="159">
        <v>285</v>
      </c>
      <c r="N18" s="159">
        <v>304</v>
      </c>
      <c r="O18" s="160">
        <f t="shared" si="3"/>
        <v>913</v>
      </c>
    </row>
    <row r="19" spans="1:15" ht="27.95" customHeight="1">
      <c r="A19" s="25">
        <v>15</v>
      </c>
      <c r="B19" s="94" t="s">
        <v>16</v>
      </c>
      <c r="C19" s="91">
        <f t="shared" si="0"/>
        <v>4834</v>
      </c>
      <c r="D19" s="70">
        <v>487</v>
      </c>
      <c r="E19" s="229">
        <v>2385</v>
      </c>
      <c r="F19" s="68">
        <f t="shared" si="1"/>
        <v>1813</v>
      </c>
      <c r="G19" s="95">
        <v>149</v>
      </c>
      <c r="H19" s="106">
        <v>4685</v>
      </c>
      <c r="I19" s="71">
        <f t="shared" si="2"/>
        <v>2940</v>
      </c>
      <c r="J19" s="230">
        <v>1745</v>
      </c>
      <c r="K19" s="107">
        <v>185</v>
      </c>
      <c r="L19" s="107">
        <v>228</v>
      </c>
      <c r="M19" s="108">
        <v>314</v>
      </c>
      <c r="N19" s="108">
        <v>354</v>
      </c>
      <c r="O19" s="93">
        <f t="shared" si="3"/>
        <v>1081</v>
      </c>
    </row>
    <row r="20" spans="1:15" ht="27.95" customHeight="1">
      <c r="A20" s="130">
        <v>16</v>
      </c>
      <c r="B20" s="151" t="s">
        <v>17</v>
      </c>
      <c r="C20" s="152">
        <f t="shared" si="0"/>
        <v>3667</v>
      </c>
      <c r="D20" s="153">
        <v>413</v>
      </c>
      <c r="E20" s="227">
        <v>1706</v>
      </c>
      <c r="F20" s="154">
        <f t="shared" si="1"/>
        <v>1383</v>
      </c>
      <c r="G20" s="155">
        <v>165</v>
      </c>
      <c r="H20" s="156">
        <v>3502</v>
      </c>
      <c r="I20" s="157">
        <f t="shared" si="2"/>
        <v>2100</v>
      </c>
      <c r="J20" s="228">
        <v>1402</v>
      </c>
      <c r="K20" s="158">
        <v>86</v>
      </c>
      <c r="L20" s="158">
        <v>145</v>
      </c>
      <c r="M20" s="159">
        <v>219</v>
      </c>
      <c r="N20" s="159">
        <v>203</v>
      </c>
      <c r="O20" s="160">
        <f t="shared" si="3"/>
        <v>653</v>
      </c>
    </row>
    <row r="21" spans="1:15" ht="27.95" customHeight="1">
      <c r="A21" s="25">
        <v>17</v>
      </c>
      <c r="B21" s="94" t="s">
        <v>18</v>
      </c>
      <c r="C21" s="91">
        <f t="shared" si="0"/>
        <v>5319</v>
      </c>
      <c r="D21" s="70">
        <v>757</v>
      </c>
      <c r="E21" s="229">
        <v>2395</v>
      </c>
      <c r="F21" s="68">
        <f t="shared" si="1"/>
        <v>1967</v>
      </c>
      <c r="G21" s="95">
        <v>200</v>
      </c>
      <c r="H21" s="106">
        <v>5119</v>
      </c>
      <c r="I21" s="71">
        <f t="shared" si="2"/>
        <v>2777</v>
      </c>
      <c r="J21" s="230">
        <v>2342</v>
      </c>
      <c r="K21" s="107">
        <v>224</v>
      </c>
      <c r="L21" s="107">
        <v>190</v>
      </c>
      <c r="M21" s="108">
        <v>394</v>
      </c>
      <c r="N21" s="108">
        <v>394</v>
      </c>
      <c r="O21" s="93">
        <f t="shared" si="3"/>
        <v>1202</v>
      </c>
    </row>
    <row r="22" spans="1:15" ht="27.95" customHeight="1">
      <c r="A22" s="130">
        <v>18</v>
      </c>
      <c r="B22" s="151" t="s">
        <v>19</v>
      </c>
      <c r="C22" s="152">
        <f t="shared" si="0"/>
        <v>9193</v>
      </c>
      <c r="D22" s="153">
        <v>741</v>
      </c>
      <c r="E22" s="227">
        <v>4561</v>
      </c>
      <c r="F22" s="154">
        <f t="shared" si="1"/>
        <v>3588</v>
      </c>
      <c r="G22" s="155">
        <v>303</v>
      </c>
      <c r="H22" s="156">
        <v>8890</v>
      </c>
      <c r="I22" s="157">
        <f t="shared" si="2"/>
        <v>5656</v>
      </c>
      <c r="J22" s="228">
        <v>3234</v>
      </c>
      <c r="K22" s="158">
        <v>292</v>
      </c>
      <c r="L22" s="158">
        <v>358</v>
      </c>
      <c r="M22" s="159">
        <v>494</v>
      </c>
      <c r="N22" s="159">
        <v>606</v>
      </c>
      <c r="O22" s="160">
        <f t="shared" si="3"/>
        <v>1750</v>
      </c>
    </row>
    <row r="23" spans="1:15" ht="27.95" customHeight="1" thickBot="1">
      <c r="A23" s="415" t="s">
        <v>0</v>
      </c>
      <c r="B23" s="588"/>
      <c r="C23" s="301">
        <f>SUM(C5:C22)</f>
        <v>138047</v>
      </c>
      <c r="D23" s="301">
        <f t="shared" ref="D23:O23" si="4">SUM(D5:D22)</f>
        <v>11436</v>
      </c>
      <c r="E23" s="301">
        <f t="shared" si="4"/>
        <v>68444</v>
      </c>
      <c r="F23" s="301">
        <f t="shared" si="4"/>
        <v>54145</v>
      </c>
      <c r="G23" s="301">
        <f t="shared" si="4"/>
        <v>4022</v>
      </c>
      <c r="H23" s="301">
        <f t="shared" si="4"/>
        <v>134025</v>
      </c>
      <c r="I23" s="301">
        <f t="shared" si="4"/>
        <v>83614</v>
      </c>
      <c r="J23" s="301">
        <f t="shared" si="4"/>
        <v>50411</v>
      </c>
      <c r="K23" s="301">
        <f t="shared" si="4"/>
        <v>4290</v>
      </c>
      <c r="L23" s="301">
        <f t="shared" si="4"/>
        <v>5294</v>
      </c>
      <c r="M23" s="301">
        <f t="shared" si="4"/>
        <v>8153</v>
      </c>
      <c r="N23" s="301">
        <f t="shared" si="4"/>
        <v>8707</v>
      </c>
      <c r="O23" s="301">
        <f t="shared" si="4"/>
        <v>26444</v>
      </c>
    </row>
    <row r="24" spans="1:15">
      <c r="B24" s="577"/>
      <c r="C24" s="577"/>
      <c r="D24" s="577"/>
      <c r="E24" s="577"/>
      <c r="F24" s="577"/>
      <c r="G24" s="577"/>
      <c r="H24" s="577"/>
      <c r="O24" s="22"/>
    </row>
    <row r="25" spans="1:15" ht="15.75">
      <c r="H25" s="186"/>
    </row>
    <row r="35" spans="5:7" ht="409.6">
      <c r="E35" s="21"/>
      <c r="F35" s="21"/>
      <c r="G35" s="21"/>
    </row>
    <row r="36" spans="5:7" ht="409.6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D2" sqref="D2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318" t="s">
        <v>231</v>
      </c>
      <c r="B1" s="319"/>
      <c r="C1" s="319"/>
      <c r="D1" s="319"/>
      <c r="E1" s="319"/>
      <c r="F1" s="320"/>
      <c r="G1" s="319"/>
      <c r="H1" s="319"/>
      <c r="I1" s="319"/>
      <c r="J1" s="319"/>
    </row>
    <row r="2" spans="1:10" ht="89.25" customHeight="1">
      <c r="A2" s="96" t="s">
        <v>1</v>
      </c>
      <c r="B2" s="96" t="s">
        <v>40</v>
      </c>
      <c r="C2" s="231" t="s">
        <v>299</v>
      </c>
      <c r="D2" s="231" t="s">
        <v>300</v>
      </c>
      <c r="E2" s="21"/>
      <c r="F2" s="608"/>
      <c r="G2" s="610" t="s">
        <v>301</v>
      </c>
      <c r="H2" s="604" t="s">
        <v>180</v>
      </c>
      <c r="I2" s="604" t="s">
        <v>181</v>
      </c>
      <c r="J2" s="604" t="s">
        <v>182</v>
      </c>
    </row>
    <row r="3" spans="1:10" ht="18">
      <c r="A3" s="362">
        <v>1</v>
      </c>
      <c r="B3" s="41" t="s">
        <v>2</v>
      </c>
      <c r="C3" s="61">
        <v>3193</v>
      </c>
      <c r="D3" s="61">
        <v>3431</v>
      </c>
      <c r="E3" s="21"/>
      <c r="F3" s="609"/>
      <c r="G3" s="611"/>
      <c r="H3" s="605"/>
      <c r="I3" s="605"/>
      <c r="J3" s="605"/>
    </row>
    <row r="4" spans="1:10" ht="18">
      <c r="A4" s="148">
        <v>2</v>
      </c>
      <c r="B4" s="131" t="s">
        <v>3</v>
      </c>
      <c r="C4" s="161">
        <v>3461</v>
      </c>
      <c r="D4" s="161">
        <v>3722</v>
      </c>
      <c r="E4" s="21"/>
      <c r="F4" s="232">
        <v>1</v>
      </c>
      <c r="G4" s="233" t="s">
        <v>183</v>
      </c>
      <c r="H4" s="406" t="s">
        <v>184</v>
      </c>
      <c r="I4" s="407">
        <v>19809</v>
      </c>
      <c r="J4" s="407">
        <v>19809</v>
      </c>
    </row>
    <row r="5" spans="1:10" ht="18">
      <c r="A5" s="362">
        <v>3</v>
      </c>
      <c r="B5" s="41" t="s">
        <v>4</v>
      </c>
      <c r="C5" s="61">
        <v>8816</v>
      </c>
      <c r="D5" s="61">
        <v>9301</v>
      </c>
      <c r="E5" s="21"/>
      <c r="F5" s="235"/>
      <c r="G5" s="236" t="s">
        <v>185</v>
      </c>
      <c r="H5" s="237" t="s">
        <v>186</v>
      </c>
      <c r="I5" s="234">
        <v>3814</v>
      </c>
      <c r="J5" s="234">
        <v>3814</v>
      </c>
    </row>
    <row r="6" spans="1:10" ht="18">
      <c r="A6" s="148">
        <v>4</v>
      </c>
      <c r="B6" s="131" t="s">
        <v>5</v>
      </c>
      <c r="C6" s="161">
        <v>20822</v>
      </c>
      <c r="D6" s="161">
        <v>22440</v>
      </c>
      <c r="E6" s="21"/>
      <c r="F6" s="235"/>
      <c r="G6" s="238" t="s">
        <v>133</v>
      </c>
      <c r="H6" s="237" t="s">
        <v>187</v>
      </c>
      <c r="I6" s="234">
        <v>2991</v>
      </c>
      <c r="J6" s="234">
        <v>2991</v>
      </c>
    </row>
    <row r="7" spans="1:10" ht="18">
      <c r="A7" s="362">
        <v>5</v>
      </c>
      <c r="B7" s="41" t="s">
        <v>6</v>
      </c>
      <c r="C7" s="61">
        <v>16817</v>
      </c>
      <c r="D7" s="61">
        <v>19243</v>
      </c>
      <c r="E7" s="21"/>
      <c r="F7" s="235"/>
      <c r="G7" s="238" t="s">
        <v>134</v>
      </c>
      <c r="H7" s="237" t="s">
        <v>188</v>
      </c>
      <c r="I7" s="234">
        <v>7235</v>
      </c>
      <c r="J7" s="234">
        <v>7235</v>
      </c>
    </row>
    <row r="8" spans="1:10" ht="18" customHeight="1">
      <c r="A8" s="148">
        <v>6</v>
      </c>
      <c r="B8" s="131" t="s">
        <v>7</v>
      </c>
      <c r="C8" s="161">
        <v>15432</v>
      </c>
      <c r="D8" s="161">
        <v>16952</v>
      </c>
      <c r="E8" s="21"/>
      <c r="F8" s="617"/>
      <c r="G8" s="618" t="s">
        <v>189</v>
      </c>
      <c r="H8" s="617" t="s">
        <v>190</v>
      </c>
      <c r="I8" s="599">
        <v>3073</v>
      </c>
      <c r="J8" s="599">
        <v>3073</v>
      </c>
    </row>
    <row r="9" spans="1:10" ht="18">
      <c r="A9" s="362">
        <v>7</v>
      </c>
      <c r="B9" s="41" t="s">
        <v>8</v>
      </c>
      <c r="C9" s="61">
        <v>6978</v>
      </c>
      <c r="D9" s="61">
        <v>7262</v>
      </c>
      <c r="E9" s="21"/>
      <c r="F9" s="617"/>
      <c r="G9" s="619"/>
      <c r="H9" s="617"/>
      <c r="I9" s="600"/>
      <c r="J9" s="600"/>
    </row>
    <row r="10" spans="1:10" ht="24.75">
      <c r="A10" s="148">
        <v>8</v>
      </c>
      <c r="B10" s="131" t="s">
        <v>9</v>
      </c>
      <c r="C10" s="161">
        <v>3937</v>
      </c>
      <c r="D10" s="161">
        <v>4194</v>
      </c>
      <c r="E10" s="21"/>
      <c r="F10" s="232"/>
      <c r="G10" s="238" t="s">
        <v>191</v>
      </c>
      <c r="H10" s="237" t="s">
        <v>192</v>
      </c>
      <c r="I10" s="234">
        <v>2696</v>
      </c>
      <c r="J10" s="234">
        <v>2696</v>
      </c>
    </row>
    <row r="11" spans="1:10" ht="18">
      <c r="A11" s="362">
        <v>9</v>
      </c>
      <c r="B11" s="41" t="s">
        <v>10</v>
      </c>
      <c r="C11" s="61">
        <v>7479</v>
      </c>
      <c r="D11" s="61">
        <v>7936</v>
      </c>
      <c r="E11" s="21"/>
      <c r="F11" s="239" t="s">
        <v>91</v>
      </c>
      <c r="G11" s="240" t="s">
        <v>193</v>
      </c>
      <c r="H11" s="408" t="s">
        <v>194</v>
      </c>
      <c r="I11" s="407">
        <v>99551</v>
      </c>
      <c r="J11" s="407">
        <v>99551</v>
      </c>
    </row>
    <row r="12" spans="1:10" ht="18">
      <c r="A12" s="148">
        <v>10</v>
      </c>
      <c r="B12" s="131" t="s">
        <v>11</v>
      </c>
      <c r="C12" s="161">
        <v>2557</v>
      </c>
      <c r="D12" s="161">
        <v>2726</v>
      </c>
      <c r="E12" s="21"/>
      <c r="F12" s="235"/>
      <c r="G12" s="238" t="s">
        <v>135</v>
      </c>
      <c r="H12" s="237" t="s">
        <v>195</v>
      </c>
      <c r="I12" s="234">
        <v>96801</v>
      </c>
      <c r="J12" s="234">
        <v>96801</v>
      </c>
    </row>
    <row r="13" spans="1:10" ht="18">
      <c r="A13" s="362">
        <v>11</v>
      </c>
      <c r="B13" s="41" t="s">
        <v>12</v>
      </c>
      <c r="C13" s="61">
        <v>4538</v>
      </c>
      <c r="D13" s="61">
        <v>4871</v>
      </c>
      <c r="E13" s="21"/>
      <c r="F13" s="235"/>
      <c r="G13" s="238" t="s">
        <v>136</v>
      </c>
      <c r="H13" s="237" t="s">
        <v>196</v>
      </c>
      <c r="I13" s="234">
        <v>2750</v>
      </c>
      <c r="J13" s="234">
        <v>2750</v>
      </c>
    </row>
    <row r="14" spans="1:10" ht="18" customHeight="1">
      <c r="A14" s="148">
        <v>12</v>
      </c>
      <c r="B14" s="131" t="s">
        <v>13</v>
      </c>
      <c r="C14" s="161">
        <v>6880</v>
      </c>
      <c r="D14" s="161">
        <v>7432</v>
      </c>
      <c r="E14" s="21"/>
      <c r="F14" s="612" t="s">
        <v>92</v>
      </c>
      <c r="G14" s="613" t="s">
        <v>197</v>
      </c>
      <c r="H14" s="616" t="s">
        <v>198</v>
      </c>
      <c r="I14" s="601">
        <v>2864</v>
      </c>
      <c r="J14" s="601">
        <v>2864</v>
      </c>
    </row>
    <row r="15" spans="1:10" ht="18">
      <c r="A15" s="362">
        <v>13</v>
      </c>
      <c r="B15" s="41" t="s">
        <v>14</v>
      </c>
      <c r="C15" s="61">
        <v>2900</v>
      </c>
      <c r="D15" s="61">
        <v>3000</v>
      </c>
      <c r="E15" s="21"/>
      <c r="F15" s="612"/>
      <c r="G15" s="614"/>
      <c r="H15" s="616"/>
      <c r="I15" s="602"/>
      <c r="J15" s="602"/>
    </row>
    <row r="16" spans="1:10" ht="18">
      <c r="A16" s="148">
        <v>14</v>
      </c>
      <c r="B16" s="131" t="s">
        <v>15</v>
      </c>
      <c r="C16" s="161">
        <v>5189</v>
      </c>
      <c r="D16" s="161">
        <v>5634</v>
      </c>
      <c r="E16" s="21"/>
      <c r="F16" s="612"/>
      <c r="G16" s="614"/>
      <c r="H16" s="616"/>
      <c r="I16" s="602"/>
      <c r="J16" s="602"/>
    </row>
    <row r="17" spans="1:11" ht="18">
      <c r="A17" s="362">
        <v>15</v>
      </c>
      <c r="B17" s="41" t="s">
        <v>16</v>
      </c>
      <c r="C17" s="61">
        <v>4901</v>
      </c>
      <c r="D17" s="61">
        <v>5003</v>
      </c>
      <c r="E17" s="21"/>
      <c r="F17" s="612"/>
      <c r="G17" s="615"/>
      <c r="H17" s="616"/>
      <c r="I17" s="603"/>
      <c r="J17" s="603"/>
    </row>
    <row r="18" spans="1:11" ht="18">
      <c r="A18" s="148">
        <v>16</v>
      </c>
      <c r="B18" s="131" t="s">
        <v>17</v>
      </c>
      <c r="C18" s="161">
        <v>4114</v>
      </c>
      <c r="D18" s="161">
        <v>4289</v>
      </c>
      <c r="E18" s="21"/>
      <c r="F18" s="241">
        <v>4</v>
      </c>
      <c r="G18" s="242" t="s">
        <v>199</v>
      </c>
      <c r="H18" s="243"/>
      <c r="I18" s="352">
        <f>I14+I11+I4</f>
        <v>122224</v>
      </c>
      <c r="J18" s="352">
        <f>J14+J11+J4</f>
        <v>122224</v>
      </c>
      <c r="K18" s="22"/>
    </row>
    <row r="19" spans="1:11" ht="18">
      <c r="A19" s="362">
        <v>17</v>
      </c>
      <c r="B19" s="41" t="s">
        <v>18</v>
      </c>
      <c r="C19" s="61">
        <v>5327</v>
      </c>
      <c r="D19" s="61">
        <v>5706</v>
      </c>
      <c r="E19" s="21"/>
      <c r="F19" s="244"/>
      <c r="G19" s="21"/>
      <c r="H19" s="21"/>
      <c r="I19" s="21"/>
      <c r="J19" s="21"/>
    </row>
    <row r="20" spans="1:11" ht="18">
      <c r="A20" s="148">
        <v>18</v>
      </c>
      <c r="B20" s="131" t="s">
        <v>19</v>
      </c>
      <c r="C20" s="161">
        <v>9109</v>
      </c>
      <c r="D20" s="161">
        <v>9762</v>
      </c>
      <c r="E20" s="21"/>
      <c r="F20" s="244"/>
      <c r="G20" s="21"/>
      <c r="H20" s="21"/>
      <c r="I20" s="21"/>
      <c r="J20" s="21"/>
    </row>
    <row r="21" spans="1:11" ht="18">
      <c r="A21" s="606" t="s">
        <v>0</v>
      </c>
      <c r="B21" s="607"/>
      <c r="C21" s="352">
        <v>132450</v>
      </c>
      <c r="D21" s="352">
        <v>142904</v>
      </c>
      <c r="E21" s="21"/>
      <c r="F21" s="244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44"/>
      <c r="G22" s="21"/>
      <c r="H22" s="21"/>
      <c r="I22" s="21"/>
      <c r="J22" s="21"/>
    </row>
  </sheetData>
  <mergeCells count="16"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2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U9" sqref="U9"/>
    </sheetView>
  </sheetViews>
  <sheetFormatPr defaultRowHeight="12.75"/>
  <cols>
    <col min="2" max="2" width="27.7109375" customWidth="1"/>
    <col min="4" max="4" width="9.85546875" customWidth="1"/>
    <col min="6" max="6" width="11.85546875" customWidth="1"/>
    <col min="8" max="8" width="13.28515625" customWidth="1"/>
    <col min="10" max="10" width="12.7109375" customWidth="1"/>
    <col min="12" max="12" width="12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71"/>
      <c r="B1" s="641" t="s">
        <v>36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171"/>
    </row>
    <row r="2" spans="1:20" ht="23.25">
      <c r="A2" s="171"/>
      <c r="B2" s="641" t="s">
        <v>37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171"/>
    </row>
    <row r="3" spans="1:20" ht="23.25">
      <c r="A3" s="171"/>
      <c r="B3" s="172"/>
      <c r="C3" s="641" t="s">
        <v>302</v>
      </c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171"/>
    </row>
    <row r="4" spans="1:20" ht="18.75" thickBot="1">
      <c r="A4" s="173"/>
      <c r="B4" s="173"/>
      <c r="C4" s="173"/>
      <c r="D4" s="173"/>
      <c r="E4" s="174"/>
      <c r="F4" s="174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ht="18" customHeight="1" thickBot="1">
      <c r="A5" s="634" t="s">
        <v>1</v>
      </c>
      <c r="B5" s="637" t="s">
        <v>40</v>
      </c>
      <c r="C5" s="642" t="s">
        <v>137</v>
      </c>
      <c r="D5" s="643"/>
      <c r="E5" s="643"/>
      <c r="F5" s="643"/>
      <c r="G5" s="643"/>
      <c r="H5" s="643"/>
      <c r="I5" s="644"/>
      <c r="J5" s="645" t="s">
        <v>232</v>
      </c>
      <c r="K5" s="645"/>
      <c r="L5" s="646"/>
      <c r="M5" s="646"/>
      <c r="N5" s="646"/>
      <c r="O5" s="646"/>
      <c r="P5" s="646"/>
      <c r="Q5" s="646"/>
      <c r="R5" s="646"/>
      <c r="S5" s="647"/>
      <c r="T5" s="173"/>
    </row>
    <row r="6" spans="1:20" ht="15.6" customHeight="1" thickBot="1">
      <c r="A6" s="635"/>
      <c r="B6" s="638"/>
      <c r="C6" s="640" t="s">
        <v>303</v>
      </c>
      <c r="D6" s="621"/>
      <c r="E6" s="622"/>
      <c r="F6" s="620" t="s">
        <v>304</v>
      </c>
      <c r="G6" s="621"/>
      <c r="H6" s="622"/>
      <c r="I6" s="623" t="s">
        <v>305</v>
      </c>
      <c r="J6" s="625" t="s">
        <v>138</v>
      </c>
      <c r="K6" s="626"/>
      <c r="L6" s="627"/>
      <c r="M6" s="627"/>
      <c r="N6" s="627"/>
      <c r="O6" s="627"/>
      <c r="P6" s="628"/>
      <c r="Q6" s="629" t="s">
        <v>139</v>
      </c>
      <c r="R6" s="630"/>
      <c r="S6" s="631"/>
      <c r="T6" s="288"/>
    </row>
    <row r="7" spans="1:20" ht="60.75" thickBot="1">
      <c r="A7" s="636"/>
      <c r="B7" s="639"/>
      <c r="C7" s="187" t="s">
        <v>29</v>
      </c>
      <c r="D7" s="175" t="s">
        <v>221</v>
      </c>
      <c r="E7" s="175" t="s">
        <v>222</v>
      </c>
      <c r="F7" s="187" t="s">
        <v>29</v>
      </c>
      <c r="G7" s="175" t="s">
        <v>221</v>
      </c>
      <c r="H7" s="175" t="s">
        <v>222</v>
      </c>
      <c r="I7" s="624"/>
      <c r="J7" s="304" t="s">
        <v>29</v>
      </c>
      <c r="K7" s="305" t="s">
        <v>160</v>
      </c>
      <c r="L7" s="306" t="s">
        <v>306</v>
      </c>
      <c r="M7" s="307" t="s">
        <v>161</v>
      </c>
      <c r="N7" s="290" t="s">
        <v>163</v>
      </c>
      <c r="O7" s="289" t="s">
        <v>164</v>
      </c>
      <c r="P7" s="291" t="s">
        <v>162</v>
      </c>
      <c r="Q7" s="188" t="s">
        <v>29</v>
      </c>
      <c r="R7" s="175" t="s">
        <v>160</v>
      </c>
      <c r="S7" s="306" t="s">
        <v>306</v>
      </c>
      <c r="T7" s="288"/>
    </row>
    <row r="8" spans="1:20" ht="18.75" thickTop="1">
      <c r="A8" s="75">
        <v>1</v>
      </c>
      <c r="B8" s="90" t="s">
        <v>2</v>
      </c>
      <c r="C8" s="189">
        <v>161</v>
      </c>
      <c r="D8" s="189">
        <v>46</v>
      </c>
      <c r="E8" s="177">
        <f>C8-D8</f>
        <v>115</v>
      </c>
      <c r="F8" s="177">
        <v>0</v>
      </c>
      <c r="G8" s="177">
        <v>0</v>
      </c>
      <c r="H8" s="177">
        <f>F8-G8</f>
        <v>0</v>
      </c>
      <c r="I8" s="292">
        <f>C8+F8</f>
        <v>161</v>
      </c>
      <c r="J8" s="189">
        <f>K8+L8</f>
        <v>319</v>
      </c>
      <c r="K8" s="191">
        <v>318</v>
      </c>
      <c r="L8" s="191">
        <v>1</v>
      </c>
      <c r="M8" s="308">
        <v>44</v>
      </c>
      <c r="N8" s="177">
        <f t="shared" ref="N8:N25" si="0">K8-M8</f>
        <v>274</v>
      </c>
      <c r="O8" s="177">
        <v>0</v>
      </c>
      <c r="P8" s="190">
        <f t="shared" ref="P8:P25" si="1">L8-O8</f>
        <v>1</v>
      </c>
      <c r="Q8" s="189">
        <f>R8+S8</f>
        <v>305</v>
      </c>
      <c r="R8" s="191">
        <v>304</v>
      </c>
      <c r="S8" s="96">
        <v>1</v>
      </c>
      <c r="T8" s="293"/>
    </row>
    <row r="9" spans="1:20" ht="18">
      <c r="A9" s="192">
        <v>2</v>
      </c>
      <c r="B9" s="294" t="s">
        <v>3</v>
      </c>
      <c r="C9" s="193">
        <v>168</v>
      </c>
      <c r="D9" s="193">
        <v>53</v>
      </c>
      <c r="E9" s="178">
        <f t="shared" ref="E9:E25" si="2">C9-D9</f>
        <v>115</v>
      </c>
      <c r="F9" s="178">
        <v>2</v>
      </c>
      <c r="G9" s="178">
        <v>2</v>
      </c>
      <c r="H9" s="178">
        <f t="shared" ref="H9:H25" si="3">F9-G9</f>
        <v>0</v>
      </c>
      <c r="I9" s="295">
        <f t="shared" ref="I9:I25" si="4">C9+F9</f>
        <v>170</v>
      </c>
      <c r="J9" s="193">
        <f t="shared" ref="J9:J25" si="5">K9+L9</f>
        <v>308</v>
      </c>
      <c r="K9" s="197">
        <v>304</v>
      </c>
      <c r="L9" s="197">
        <v>4</v>
      </c>
      <c r="M9" s="309">
        <v>72</v>
      </c>
      <c r="N9" s="178">
        <f t="shared" si="0"/>
        <v>232</v>
      </c>
      <c r="O9" s="178">
        <v>2</v>
      </c>
      <c r="P9" s="196">
        <f t="shared" si="1"/>
        <v>2</v>
      </c>
      <c r="Q9" s="193">
        <f t="shared" ref="Q9:Q25" si="6">R9+S9</f>
        <v>296</v>
      </c>
      <c r="R9" s="197">
        <v>292</v>
      </c>
      <c r="S9" s="194">
        <v>4</v>
      </c>
      <c r="T9" s="293"/>
    </row>
    <row r="10" spans="1:20" ht="18">
      <c r="A10" s="76">
        <v>3</v>
      </c>
      <c r="B10" s="94" t="s">
        <v>4</v>
      </c>
      <c r="C10" s="189">
        <v>216</v>
      </c>
      <c r="D10" s="189">
        <v>83</v>
      </c>
      <c r="E10" s="177">
        <f t="shared" si="2"/>
        <v>133</v>
      </c>
      <c r="F10" s="177">
        <v>1</v>
      </c>
      <c r="G10" s="177">
        <v>1</v>
      </c>
      <c r="H10" s="177">
        <f t="shared" si="3"/>
        <v>0</v>
      </c>
      <c r="I10" s="292">
        <f t="shared" si="4"/>
        <v>217</v>
      </c>
      <c r="J10" s="189">
        <f t="shared" si="5"/>
        <v>430</v>
      </c>
      <c r="K10" s="191">
        <v>429</v>
      </c>
      <c r="L10" s="191">
        <v>1</v>
      </c>
      <c r="M10" s="308">
        <v>127</v>
      </c>
      <c r="N10" s="177">
        <f t="shared" si="0"/>
        <v>302</v>
      </c>
      <c r="O10" s="177">
        <v>1</v>
      </c>
      <c r="P10" s="190">
        <f t="shared" si="1"/>
        <v>0</v>
      </c>
      <c r="Q10" s="189">
        <f t="shared" si="6"/>
        <v>413</v>
      </c>
      <c r="R10" s="191">
        <v>412</v>
      </c>
      <c r="S10" s="96">
        <v>1</v>
      </c>
      <c r="T10" s="293"/>
    </row>
    <row r="11" spans="1:20" ht="18">
      <c r="A11" s="192">
        <v>4</v>
      </c>
      <c r="B11" s="294" t="s">
        <v>5</v>
      </c>
      <c r="C11" s="193">
        <v>879</v>
      </c>
      <c r="D11" s="193">
        <v>312</v>
      </c>
      <c r="E11" s="178">
        <f t="shared" si="2"/>
        <v>567</v>
      </c>
      <c r="F11" s="178">
        <v>7</v>
      </c>
      <c r="G11" s="178">
        <v>2</v>
      </c>
      <c r="H11" s="178">
        <f t="shared" si="3"/>
        <v>5</v>
      </c>
      <c r="I11" s="295">
        <f t="shared" si="4"/>
        <v>886</v>
      </c>
      <c r="J11" s="193">
        <f t="shared" si="5"/>
        <v>1719</v>
      </c>
      <c r="K11" s="197">
        <v>1702</v>
      </c>
      <c r="L11" s="197">
        <v>17</v>
      </c>
      <c r="M11" s="309">
        <v>520</v>
      </c>
      <c r="N11" s="178">
        <f t="shared" si="0"/>
        <v>1182</v>
      </c>
      <c r="O11" s="178">
        <v>6</v>
      </c>
      <c r="P11" s="196">
        <f t="shared" si="1"/>
        <v>11</v>
      </c>
      <c r="Q11" s="193">
        <f t="shared" si="6"/>
        <v>1657</v>
      </c>
      <c r="R11" s="197">
        <v>1640</v>
      </c>
      <c r="S11" s="194">
        <v>17</v>
      </c>
      <c r="T11" s="293"/>
    </row>
    <row r="12" spans="1:20" ht="18">
      <c r="A12" s="76">
        <v>5</v>
      </c>
      <c r="B12" s="94" t="s">
        <v>6</v>
      </c>
      <c r="C12" s="189">
        <v>552</v>
      </c>
      <c r="D12" s="189">
        <v>225</v>
      </c>
      <c r="E12" s="177">
        <f t="shared" si="2"/>
        <v>327</v>
      </c>
      <c r="F12" s="177">
        <v>7</v>
      </c>
      <c r="G12" s="177">
        <v>2</v>
      </c>
      <c r="H12" s="177">
        <f t="shared" si="3"/>
        <v>5</v>
      </c>
      <c r="I12" s="292">
        <f t="shared" si="4"/>
        <v>559</v>
      </c>
      <c r="J12" s="189">
        <f t="shared" si="5"/>
        <v>1044</v>
      </c>
      <c r="K12" s="191">
        <v>1024</v>
      </c>
      <c r="L12" s="191">
        <v>20</v>
      </c>
      <c r="M12" s="308">
        <v>336</v>
      </c>
      <c r="N12" s="177">
        <f t="shared" si="0"/>
        <v>688</v>
      </c>
      <c r="O12" s="177">
        <v>8</v>
      </c>
      <c r="P12" s="190">
        <f t="shared" si="1"/>
        <v>12</v>
      </c>
      <c r="Q12" s="189">
        <f t="shared" si="6"/>
        <v>1015</v>
      </c>
      <c r="R12" s="191">
        <v>995</v>
      </c>
      <c r="S12" s="96">
        <v>20</v>
      </c>
      <c r="T12" s="293"/>
    </row>
    <row r="13" spans="1:20" ht="18">
      <c r="A13" s="192">
        <v>6</v>
      </c>
      <c r="B13" s="294" t="s">
        <v>7</v>
      </c>
      <c r="C13" s="193">
        <v>675</v>
      </c>
      <c r="D13" s="193">
        <v>177</v>
      </c>
      <c r="E13" s="178">
        <f t="shared" si="2"/>
        <v>498</v>
      </c>
      <c r="F13" s="178">
        <v>1</v>
      </c>
      <c r="G13" s="178">
        <v>0</v>
      </c>
      <c r="H13" s="178">
        <f t="shared" si="3"/>
        <v>1</v>
      </c>
      <c r="I13" s="295">
        <f t="shared" si="4"/>
        <v>676</v>
      </c>
      <c r="J13" s="193">
        <f t="shared" si="5"/>
        <v>1244</v>
      </c>
      <c r="K13" s="197">
        <v>1233</v>
      </c>
      <c r="L13" s="197">
        <v>11</v>
      </c>
      <c r="M13" s="309">
        <v>199</v>
      </c>
      <c r="N13" s="178">
        <f t="shared" si="0"/>
        <v>1034</v>
      </c>
      <c r="O13" s="178">
        <v>2</v>
      </c>
      <c r="P13" s="196">
        <f t="shared" si="1"/>
        <v>9</v>
      </c>
      <c r="Q13" s="193">
        <f t="shared" si="6"/>
        <v>1201</v>
      </c>
      <c r="R13" s="197">
        <v>1190</v>
      </c>
      <c r="S13" s="194">
        <v>11</v>
      </c>
      <c r="T13" s="293"/>
    </row>
    <row r="14" spans="1:20" ht="18">
      <c r="A14" s="76">
        <v>7</v>
      </c>
      <c r="B14" s="94" t="s">
        <v>8</v>
      </c>
      <c r="C14" s="189">
        <v>218</v>
      </c>
      <c r="D14" s="189">
        <v>77</v>
      </c>
      <c r="E14" s="177">
        <f t="shared" si="2"/>
        <v>141</v>
      </c>
      <c r="F14" s="177">
        <v>4</v>
      </c>
      <c r="G14" s="177">
        <v>2</v>
      </c>
      <c r="H14" s="177">
        <f t="shared" si="3"/>
        <v>2</v>
      </c>
      <c r="I14" s="292">
        <f t="shared" si="4"/>
        <v>222</v>
      </c>
      <c r="J14" s="189">
        <f t="shared" si="5"/>
        <v>475</v>
      </c>
      <c r="K14" s="191">
        <v>467</v>
      </c>
      <c r="L14" s="191">
        <v>8</v>
      </c>
      <c r="M14" s="308">
        <v>136</v>
      </c>
      <c r="N14" s="177">
        <f t="shared" si="0"/>
        <v>331</v>
      </c>
      <c r="O14" s="177">
        <v>2</v>
      </c>
      <c r="P14" s="190">
        <f t="shared" si="1"/>
        <v>6</v>
      </c>
      <c r="Q14" s="189">
        <f t="shared" si="6"/>
        <v>453</v>
      </c>
      <c r="R14" s="191">
        <v>445</v>
      </c>
      <c r="S14" s="96">
        <v>8</v>
      </c>
      <c r="T14" s="293"/>
    </row>
    <row r="15" spans="1:20" ht="18">
      <c r="A15" s="192">
        <v>8</v>
      </c>
      <c r="B15" s="294" t="s">
        <v>9</v>
      </c>
      <c r="C15" s="193">
        <v>165</v>
      </c>
      <c r="D15" s="193">
        <v>31</v>
      </c>
      <c r="E15" s="178">
        <f t="shared" si="2"/>
        <v>134</v>
      </c>
      <c r="F15" s="178">
        <v>2</v>
      </c>
      <c r="G15" s="178">
        <v>0</v>
      </c>
      <c r="H15" s="178">
        <f t="shared" si="3"/>
        <v>2</v>
      </c>
      <c r="I15" s="295">
        <f t="shared" si="4"/>
        <v>167</v>
      </c>
      <c r="J15" s="193">
        <f t="shared" si="5"/>
        <v>320</v>
      </c>
      <c r="K15" s="197">
        <v>313</v>
      </c>
      <c r="L15" s="197">
        <v>7</v>
      </c>
      <c r="M15" s="309">
        <v>29</v>
      </c>
      <c r="N15" s="178">
        <f t="shared" si="0"/>
        <v>284</v>
      </c>
      <c r="O15" s="178">
        <v>0</v>
      </c>
      <c r="P15" s="196">
        <f t="shared" si="1"/>
        <v>7</v>
      </c>
      <c r="Q15" s="193">
        <f t="shared" si="6"/>
        <v>306</v>
      </c>
      <c r="R15" s="197">
        <v>299</v>
      </c>
      <c r="S15" s="194">
        <v>7</v>
      </c>
      <c r="T15" s="293"/>
    </row>
    <row r="16" spans="1:20" ht="18">
      <c r="A16" s="76">
        <v>9</v>
      </c>
      <c r="B16" s="94" t="s">
        <v>10</v>
      </c>
      <c r="C16" s="189">
        <v>277</v>
      </c>
      <c r="D16" s="189">
        <v>102</v>
      </c>
      <c r="E16" s="177">
        <f t="shared" si="2"/>
        <v>175</v>
      </c>
      <c r="F16" s="177">
        <v>1</v>
      </c>
      <c r="G16" s="177">
        <v>1</v>
      </c>
      <c r="H16" s="177">
        <f t="shared" si="3"/>
        <v>0</v>
      </c>
      <c r="I16" s="292">
        <f t="shared" si="4"/>
        <v>278</v>
      </c>
      <c r="J16" s="189">
        <f t="shared" si="5"/>
        <v>536</v>
      </c>
      <c r="K16" s="191">
        <v>526</v>
      </c>
      <c r="L16" s="191">
        <v>10</v>
      </c>
      <c r="M16" s="308">
        <v>160</v>
      </c>
      <c r="N16" s="177">
        <f t="shared" si="0"/>
        <v>366</v>
      </c>
      <c r="O16" s="177">
        <v>5</v>
      </c>
      <c r="P16" s="190">
        <f t="shared" si="1"/>
        <v>5</v>
      </c>
      <c r="Q16" s="189">
        <f t="shared" si="6"/>
        <v>525</v>
      </c>
      <c r="R16" s="191">
        <v>515</v>
      </c>
      <c r="S16" s="96">
        <v>10</v>
      </c>
      <c r="T16" s="293"/>
    </row>
    <row r="17" spans="1:20" ht="18">
      <c r="A17" s="192">
        <v>10</v>
      </c>
      <c r="B17" s="294" t="s">
        <v>11</v>
      </c>
      <c r="C17" s="193">
        <v>107</v>
      </c>
      <c r="D17" s="193">
        <v>33</v>
      </c>
      <c r="E17" s="178">
        <f t="shared" si="2"/>
        <v>74</v>
      </c>
      <c r="F17" s="178">
        <v>2</v>
      </c>
      <c r="G17" s="178">
        <v>1</v>
      </c>
      <c r="H17" s="178">
        <f t="shared" si="3"/>
        <v>1</v>
      </c>
      <c r="I17" s="295">
        <f t="shared" si="4"/>
        <v>109</v>
      </c>
      <c r="J17" s="193">
        <f t="shared" si="5"/>
        <v>193</v>
      </c>
      <c r="K17" s="197">
        <v>190</v>
      </c>
      <c r="L17" s="197">
        <v>3</v>
      </c>
      <c r="M17" s="309">
        <v>37</v>
      </c>
      <c r="N17" s="178">
        <f t="shared" si="0"/>
        <v>153</v>
      </c>
      <c r="O17" s="178">
        <v>2</v>
      </c>
      <c r="P17" s="196">
        <f t="shared" si="1"/>
        <v>1</v>
      </c>
      <c r="Q17" s="193">
        <f t="shared" si="6"/>
        <v>186</v>
      </c>
      <c r="R17" s="197">
        <v>183</v>
      </c>
      <c r="S17" s="194">
        <v>3</v>
      </c>
      <c r="T17" s="293"/>
    </row>
    <row r="18" spans="1:20" ht="18">
      <c r="A18" s="76">
        <v>11</v>
      </c>
      <c r="B18" s="94" t="s">
        <v>12</v>
      </c>
      <c r="C18" s="189">
        <v>249</v>
      </c>
      <c r="D18" s="189">
        <v>89</v>
      </c>
      <c r="E18" s="177">
        <f t="shared" si="2"/>
        <v>160</v>
      </c>
      <c r="F18" s="177">
        <v>1</v>
      </c>
      <c r="G18" s="177">
        <v>1</v>
      </c>
      <c r="H18" s="177">
        <f t="shared" si="3"/>
        <v>0</v>
      </c>
      <c r="I18" s="292">
        <f t="shared" si="4"/>
        <v>250</v>
      </c>
      <c r="J18" s="189">
        <f t="shared" si="5"/>
        <v>465</v>
      </c>
      <c r="K18" s="191">
        <v>457</v>
      </c>
      <c r="L18" s="191">
        <v>8</v>
      </c>
      <c r="M18" s="308">
        <v>152</v>
      </c>
      <c r="N18" s="177">
        <f t="shared" si="0"/>
        <v>305</v>
      </c>
      <c r="O18" s="177">
        <v>3</v>
      </c>
      <c r="P18" s="190">
        <f t="shared" si="1"/>
        <v>5</v>
      </c>
      <c r="Q18" s="189">
        <f t="shared" si="6"/>
        <v>446</v>
      </c>
      <c r="R18" s="191">
        <v>439</v>
      </c>
      <c r="S18" s="96">
        <v>7</v>
      </c>
      <c r="T18" s="293"/>
    </row>
    <row r="19" spans="1:20" ht="18">
      <c r="A19" s="192">
        <v>12</v>
      </c>
      <c r="B19" s="294" t="s">
        <v>13</v>
      </c>
      <c r="C19" s="193">
        <v>230</v>
      </c>
      <c r="D19" s="193">
        <v>69</v>
      </c>
      <c r="E19" s="178">
        <f t="shared" si="2"/>
        <v>161</v>
      </c>
      <c r="F19" s="178">
        <v>0</v>
      </c>
      <c r="G19" s="178">
        <v>0</v>
      </c>
      <c r="H19" s="178">
        <f t="shared" si="3"/>
        <v>0</v>
      </c>
      <c r="I19" s="295">
        <f t="shared" si="4"/>
        <v>230</v>
      </c>
      <c r="J19" s="193">
        <f t="shared" si="5"/>
        <v>443</v>
      </c>
      <c r="K19" s="197">
        <v>442</v>
      </c>
      <c r="L19" s="197">
        <v>1</v>
      </c>
      <c r="M19" s="309">
        <v>108</v>
      </c>
      <c r="N19" s="178">
        <f t="shared" si="0"/>
        <v>334</v>
      </c>
      <c r="O19" s="178">
        <v>0</v>
      </c>
      <c r="P19" s="196">
        <f t="shared" si="1"/>
        <v>1</v>
      </c>
      <c r="Q19" s="193">
        <f t="shared" si="6"/>
        <v>431</v>
      </c>
      <c r="R19" s="197">
        <v>430</v>
      </c>
      <c r="S19" s="194">
        <v>1</v>
      </c>
      <c r="T19" s="293"/>
    </row>
    <row r="20" spans="1:20" ht="18">
      <c r="A20" s="76">
        <v>13</v>
      </c>
      <c r="B20" s="94" t="s">
        <v>14</v>
      </c>
      <c r="C20" s="189">
        <v>125</v>
      </c>
      <c r="D20" s="189">
        <v>51</v>
      </c>
      <c r="E20" s="177">
        <f t="shared" si="2"/>
        <v>74</v>
      </c>
      <c r="F20" s="177">
        <v>2</v>
      </c>
      <c r="G20" s="177">
        <v>0</v>
      </c>
      <c r="H20" s="177">
        <f t="shared" si="3"/>
        <v>2</v>
      </c>
      <c r="I20" s="292">
        <f t="shared" si="4"/>
        <v>127</v>
      </c>
      <c r="J20" s="189">
        <f t="shared" si="5"/>
        <v>202</v>
      </c>
      <c r="K20" s="191">
        <v>199</v>
      </c>
      <c r="L20" s="191">
        <v>3</v>
      </c>
      <c r="M20" s="308">
        <v>48</v>
      </c>
      <c r="N20" s="177">
        <f t="shared" si="0"/>
        <v>151</v>
      </c>
      <c r="O20" s="177">
        <v>0</v>
      </c>
      <c r="P20" s="190">
        <f t="shared" si="1"/>
        <v>3</v>
      </c>
      <c r="Q20" s="189">
        <f t="shared" si="6"/>
        <v>200</v>
      </c>
      <c r="R20" s="191">
        <v>197</v>
      </c>
      <c r="S20" s="96">
        <v>3</v>
      </c>
      <c r="T20" s="293"/>
    </row>
    <row r="21" spans="1:20" ht="18">
      <c r="A21" s="192">
        <v>14</v>
      </c>
      <c r="B21" s="294" t="s">
        <v>15</v>
      </c>
      <c r="C21" s="193">
        <v>194</v>
      </c>
      <c r="D21" s="193">
        <v>74</v>
      </c>
      <c r="E21" s="178">
        <f t="shared" si="2"/>
        <v>120</v>
      </c>
      <c r="F21" s="178">
        <v>1</v>
      </c>
      <c r="G21" s="178">
        <v>0</v>
      </c>
      <c r="H21" s="178">
        <f t="shared" si="3"/>
        <v>1</v>
      </c>
      <c r="I21" s="295">
        <f t="shared" si="4"/>
        <v>195</v>
      </c>
      <c r="J21" s="193">
        <f t="shared" si="5"/>
        <v>357</v>
      </c>
      <c r="K21" s="197">
        <v>356</v>
      </c>
      <c r="L21" s="197">
        <v>1</v>
      </c>
      <c r="M21" s="309">
        <v>100</v>
      </c>
      <c r="N21" s="178">
        <f t="shared" si="0"/>
        <v>256</v>
      </c>
      <c r="O21" s="178">
        <v>0</v>
      </c>
      <c r="P21" s="196">
        <f t="shared" si="1"/>
        <v>1</v>
      </c>
      <c r="Q21" s="193">
        <f t="shared" si="6"/>
        <v>341</v>
      </c>
      <c r="R21" s="197">
        <v>340</v>
      </c>
      <c r="S21" s="194">
        <v>1</v>
      </c>
      <c r="T21" s="293"/>
    </row>
    <row r="22" spans="1:20" ht="18">
      <c r="A22" s="76">
        <v>15</v>
      </c>
      <c r="B22" s="94" t="s">
        <v>16</v>
      </c>
      <c r="C22" s="189">
        <v>186</v>
      </c>
      <c r="D22" s="189">
        <v>56</v>
      </c>
      <c r="E22" s="177">
        <f t="shared" si="2"/>
        <v>130</v>
      </c>
      <c r="F22" s="179">
        <v>0</v>
      </c>
      <c r="G22" s="177">
        <v>0</v>
      </c>
      <c r="H22" s="177">
        <f t="shared" si="3"/>
        <v>0</v>
      </c>
      <c r="I22" s="292">
        <f t="shared" si="4"/>
        <v>186</v>
      </c>
      <c r="J22" s="189">
        <f t="shared" si="5"/>
        <v>336</v>
      </c>
      <c r="K22" s="191">
        <v>334</v>
      </c>
      <c r="L22" s="191">
        <v>2</v>
      </c>
      <c r="M22" s="308">
        <v>68</v>
      </c>
      <c r="N22" s="177">
        <f t="shared" si="0"/>
        <v>266</v>
      </c>
      <c r="O22" s="177">
        <v>0</v>
      </c>
      <c r="P22" s="190">
        <f t="shared" si="1"/>
        <v>2</v>
      </c>
      <c r="Q22" s="189">
        <f t="shared" si="6"/>
        <v>322</v>
      </c>
      <c r="R22" s="191">
        <v>320</v>
      </c>
      <c r="S22" s="96">
        <v>2</v>
      </c>
      <c r="T22" s="293"/>
    </row>
    <row r="23" spans="1:20" ht="18">
      <c r="A23" s="192">
        <v>16</v>
      </c>
      <c r="B23" s="294" t="s">
        <v>17</v>
      </c>
      <c r="C23" s="193">
        <v>152</v>
      </c>
      <c r="D23" s="193">
        <v>24</v>
      </c>
      <c r="E23" s="178">
        <f t="shared" si="2"/>
        <v>128</v>
      </c>
      <c r="F23" s="195">
        <v>2</v>
      </c>
      <c r="G23" s="178">
        <v>0</v>
      </c>
      <c r="H23" s="178">
        <f t="shared" si="3"/>
        <v>2</v>
      </c>
      <c r="I23" s="295">
        <f t="shared" si="4"/>
        <v>154</v>
      </c>
      <c r="J23" s="193">
        <f t="shared" si="5"/>
        <v>273</v>
      </c>
      <c r="K23" s="197">
        <v>265</v>
      </c>
      <c r="L23" s="197">
        <v>8</v>
      </c>
      <c r="M23" s="309">
        <v>27</v>
      </c>
      <c r="N23" s="178">
        <f t="shared" si="0"/>
        <v>238</v>
      </c>
      <c r="O23" s="178">
        <v>2</v>
      </c>
      <c r="P23" s="196">
        <f t="shared" si="1"/>
        <v>6</v>
      </c>
      <c r="Q23" s="193">
        <f t="shared" si="6"/>
        <v>264</v>
      </c>
      <c r="R23" s="197">
        <v>256</v>
      </c>
      <c r="S23" s="194">
        <v>8</v>
      </c>
      <c r="T23" s="293"/>
    </row>
    <row r="24" spans="1:20" ht="18">
      <c r="A24" s="76">
        <v>17</v>
      </c>
      <c r="B24" s="94" t="s">
        <v>18</v>
      </c>
      <c r="C24" s="189">
        <v>189</v>
      </c>
      <c r="D24" s="189">
        <v>63</v>
      </c>
      <c r="E24" s="177">
        <f t="shared" si="2"/>
        <v>126</v>
      </c>
      <c r="F24" s="179">
        <v>1</v>
      </c>
      <c r="G24" s="177">
        <v>1</v>
      </c>
      <c r="H24" s="177">
        <f t="shared" si="3"/>
        <v>0</v>
      </c>
      <c r="I24" s="292">
        <f t="shared" si="4"/>
        <v>190</v>
      </c>
      <c r="J24" s="189">
        <f t="shared" si="5"/>
        <v>376</v>
      </c>
      <c r="K24" s="191">
        <v>373</v>
      </c>
      <c r="L24" s="191">
        <v>3</v>
      </c>
      <c r="M24" s="308">
        <v>113</v>
      </c>
      <c r="N24" s="177">
        <f t="shared" si="0"/>
        <v>260</v>
      </c>
      <c r="O24" s="177">
        <v>2</v>
      </c>
      <c r="P24" s="190">
        <f t="shared" si="1"/>
        <v>1</v>
      </c>
      <c r="Q24" s="189">
        <f t="shared" si="6"/>
        <v>365</v>
      </c>
      <c r="R24" s="191">
        <v>362</v>
      </c>
      <c r="S24" s="96">
        <v>3</v>
      </c>
      <c r="T24" s="293"/>
    </row>
    <row r="25" spans="1:20" ht="18.75" thickBot="1">
      <c r="A25" s="198">
        <v>18</v>
      </c>
      <c r="B25" s="296" t="s">
        <v>19</v>
      </c>
      <c r="C25" s="297">
        <v>373</v>
      </c>
      <c r="D25" s="297">
        <v>128</v>
      </c>
      <c r="E25" s="298">
        <f t="shared" si="2"/>
        <v>245</v>
      </c>
      <c r="F25" s="299">
        <v>2</v>
      </c>
      <c r="G25" s="298">
        <v>0</v>
      </c>
      <c r="H25" s="298">
        <f t="shared" si="3"/>
        <v>2</v>
      </c>
      <c r="I25" s="300">
        <f t="shared" si="4"/>
        <v>375</v>
      </c>
      <c r="J25" s="199">
        <f t="shared" si="5"/>
        <v>719</v>
      </c>
      <c r="K25" s="202">
        <v>715</v>
      </c>
      <c r="L25" s="202">
        <v>4</v>
      </c>
      <c r="M25" s="310">
        <v>204</v>
      </c>
      <c r="N25" s="200">
        <f t="shared" si="0"/>
        <v>511</v>
      </c>
      <c r="O25" s="200">
        <v>1</v>
      </c>
      <c r="P25" s="201">
        <f t="shared" si="1"/>
        <v>3</v>
      </c>
      <c r="Q25" s="199">
        <f t="shared" si="6"/>
        <v>699</v>
      </c>
      <c r="R25" s="202">
        <v>695</v>
      </c>
      <c r="S25" s="409">
        <v>4</v>
      </c>
      <c r="T25" s="293"/>
    </row>
    <row r="26" spans="1:20" ht="18.75" thickBot="1">
      <c r="A26" s="632" t="s">
        <v>0</v>
      </c>
      <c r="B26" s="633"/>
      <c r="C26" s="203">
        <v>5116</v>
      </c>
      <c r="D26" s="203">
        <f t="shared" ref="D26:Q26" si="7">SUM(D8:D25)</f>
        <v>1693</v>
      </c>
      <c r="E26" s="203">
        <f t="shared" si="7"/>
        <v>3423</v>
      </c>
      <c r="F26" s="203">
        <v>36</v>
      </c>
      <c r="G26" s="203">
        <v>13</v>
      </c>
      <c r="H26" s="203">
        <f t="shared" si="7"/>
        <v>23</v>
      </c>
      <c r="I26" s="203">
        <f t="shared" si="7"/>
        <v>5152</v>
      </c>
      <c r="J26" s="245">
        <f t="shared" si="7"/>
        <v>9759</v>
      </c>
      <c r="K26" s="245">
        <v>9647</v>
      </c>
      <c r="L26" s="245">
        <v>112</v>
      </c>
      <c r="M26" s="245">
        <v>2480</v>
      </c>
      <c r="N26" s="203">
        <f t="shared" si="7"/>
        <v>7167</v>
      </c>
      <c r="O26" s="203">
        <v>36</v>
      </c>
      <c r="P26" s="203">
        <f t="shared" si="7"/>
        <v>76</v>
      </c>
      <c r="Q26" s="203">
        <f t="shared" si="7"/>
        <v>9425</v>
      </c>
      <c r="R26" s="203">
        <v>9314</v>
      </c>
      <c r="S26" s="203">
        <v>111</v>
      </c>
      <c r="T26" s="288"/>
    </row>
    <row r="27" spans="1:20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</row>
  </sheetData>
  <mergeCells count="13">
    <mergeCell ref="B1:S1"/>
    <mergeCell ref="B2:S2"/>
    <mergeCell ref="C3:S3"/>
    <mergeCell ref="C5:I5"/>
    <mergeCell ref="J5:S5"/>
    <mergeCell ref="F6:H6"/>
    <mergeCell ref="I6:I7"/>
    <mergeCell ref="J6:P6"/>
    <mergeCell ref="Q6:S6"/>
    <mergeCell ref="A26:B26"/>
    <mergeCell ref="A5:A7"/>
    <mergeCell ref="B5:B7"/>
    <mergeCell ref="C6:E6"/>
  </mergeCells>
  <phoneticPr fontId="21" type="noConversion"/>
  <pageMargins left="0.75" right="0.75" top="1" bottom="1" header="0.5" footer="0.5"/>
  <pageSetup paperSize="9" scale="62" fitToHeight="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zoomScale="60" zoomScaleNormal="60" workbookViewId="0">
      <selection activeCell="S7" sqref="S7"/>
    </sheetView>
  </sheetViews>
  <sheetFormatPr defaultRowHeight="12.75"/>
  <cols>
    <col min="2" max="2" width="26.28515625" customWidth="1"/>
    <col min="3" max="3" width="21.85546875" customWidth="1"/>
    <col min="4" max="4" width="18.28515625" customWidth="1"/>
    <col min="5" max="5" width="21.5703125" customWidth="1"/>
    <col min="6" max="6" width="17.7109375" customWidth="1"/>
    <col min="7" max="7" width="20" customWidth="1"/>
    <col min="8" max="8" width="18.7109375" customWidth="1"/>
    <col min="9" max="9" width="20.28515625" customWidth="1"/>
    <col min="10" max="10" width="18.42578125" customWidth="1"/>
  </cols>
  <sheetData>
    <row r="1" spans="1:10" ht="62.25" customHeight="1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</row>
    <row r="2" spans="1:10" ht="18.75">
      <c r="A2" s="652" t="s">
        <v>310</v>
      </c>
      <c r="B2" s="652"/>
      <c r="C2" s="652"/>
      <c r="D2" s="652"/>
      <c r="E2" s="652"/>
      <c r="F2" s="652"/>
      <c r="G2" s="652"/>
      <c r="H2" s="516"/>
      <c r="I2" s="14"/>
      <c r="J2" s="14"/>
    </row>
    <row r="3" spans="1:10" ht="18">
      <c r="A3" s="14"/>
      <c r="B3" s="128"/>
      <c r="C3" s="129"/>
      <c r="D3" s="129"/>
    </row>
    <row r="4" spans="1:10" ht="30.75" customHeight="1">
      <c r="A4" s="650" t="s">
        <v>39</v>
      </c>
      <c r="B4" s="650" t="s">
        <v>40</v>
      </c>
      <c r="C4" s="650" t="s">
        <v>211</v>
      </c>
      <c r="D4" s="650"/>
      <c r="E4" s="650"/>
      <c r="F4" s="650"/>
      <c r="G4" s="649" t="s">
        <v>212</v>
      </c>
      <c r="H4" s="649"/>
      <c r="I4" s="649"/>
      <c r="J4" s="649"/>
    </row>
    <row r="5" spans="1:10" ht="45.75" customHeight="1">
      <c r="A5" s="650"/>
      <c r="B5" s="650"/>
      <c r="C5" s="649" t="s">
        <v>307</v>
      </c>
      <c r="D5" s="649"/>
      <c r="E5" s="649" t="s">
        <v>308</v>
      </c>
      <c r="F5" s="649"/>
      <c r="G5" s="649" t="s">
        <v>307</v>
      </c>
      <c r="H5" s="649"/>
      <c r="I5" s="649" t="s">
        <v>308</v>
      </c>
      <c r="J5" s="649"/>
    </row>
    <row r="6" spans="1:10" ht="53.25" customHeight="1">
      <c r="A6" s="650"/>
      <c r="B6" s="650"/>
      <c r="C6" s="23" t="s">
        <v>309</v>
      </c>
      <c r="D6" s="23" t="s">
        <v>63</v>
      </c>
      <c r="E6" s="23" t="s">
        <v>309</v>
      </c>
      <c r="F6" s="23" t="s">
        <v>63</v>
      </c>
      <c r="G6" s="23" t="s">
        <v>309</v>
      </c>
      <c r="H6" s="23" t="s">
        <v>63</v>
      </c>
      <c r="I6" s="23" t="s">
        <v>309</v>
      </c>
      <c r="J6" s="23" t="s">
        <v>63</v>
      </c>
    </row>
    <row r="7" spans="1:10" ht="27.95" customHeight="1">
      <c r="A7" s="25">
        <v>1</v>
      </c>
      <c r="B7" s="41" t="s">
        <v>2</v>
      </c>
      <c r="C7" s="31">
        <v>16</v>
      </c>
      <c r="D7" s="31">
        <v>17</v>
      </c>
      <c r="E7" s="31">
        <v>21</v>
      </c>
      <c r="F7" s="31">
        <v>22</v>
      </c>
      <c r="G7" s="31">
        <v>70</v>
      </c>
      <c r="H7" s="31">
        <v>70</v>
      </c>
      <c r="I7" s="31">
        <v>78</v>
      </c>
      <c r="J7" s="31">
        <v>78</v>
      </c>
    </row>
    <row r="8" spans="1:10" ht="27.95" customHeight="1">
      <c r="A8" s="130">
        <v>2</v>
      </c>
      <c r="B8" s="131" t="s">
        <v>3</v>
      </c>
      <c r="C8" s="412">
        <v>19</v>
      </c>
      <c r="D8" s="412">
        <v>20</v>
      </c>
      <c r="E8" s="412">
        <v>38</v>
      </c>
      <c r="F8" s="412">
        <v>40</v>
      </c>
      <c r="G8" s="412">
        <v>39</v>
      </c>
      <c r="H8" s="412">
        <v>39</v>
      </c>
      <c r="I8" s="412">
        <v>48</v>
      </c>
      <c r="J8" s="412">
        <v>48</v>
      </c>
    </row>
    <row r="9" spans="1:10" ht="27.95" customHeight="1">
      <c r="A9" s="25">
        <v>3</v>
      </c>
      <c r="B9" s="41" t="s">
        <v>4</v>
      </c>
      <c r="C9" s="31">
        <v>34</v>
      </c>
      <c r="D9" s="31">
        <v>35</v>
      </c>
      <c r="E9" s="410">
        <v>47</v>
      </c>
      <c r="F9" s="410">
        <v>50</v>
      </c>
      <c r="G9" s="410">
        <v>70</v>
      </c>
      <c r="H9" s="410">
        <v>70</v>
      </c>
      <c r="I9" s="410">
        <v>78</v>
      </c>
      <c r="J9" s="410">
        <v>78</v>
      </c>
    </row>
    <row r="10" spans="1:10" ht="27.95" customHeight="1">
      <c r="A10" s="130">
        <v>4</v>
      </c>
      <c r="B10" s="131" t="s">
        <v>5</v>
      </c>
      <c r="C10" s="412">
        <v>628</v>
      </c>
      <c r="D10" s="412">
        <v>635</v>
      </c>
      <c r="E10" s="412">
        <v>1210</v>
      </c>
      <c r="F10" s="412">
        <v>1240</v>
      </c>
      <c r="G10" s="412">
        <v>139</v>
      </c>
      <c r="H10" s="412">
        <v>139</v>
      </c>
      <c r="I10" s="412">
        <v>153</v>
      </c>
      <c r="J10" s="412">
        <v>153</v>
      </c>
    </row>
    <row r="11" spans="1:10" ht="27.95" customHeight="1">
      <c r="A11" s="25">
        <v>5</v>
      </c>
      <c r="B11" s="41" t="s">
        <v>6</v>
      </c>
      <c r="C11" s="31">
        <v>203</v>
      </c>
      <c r="D11" s="31">
        <v>208</v>
      </c>
      <c r="E11" s="410">
        <v>424</v>
      </c>
      <c r="F11" s="410">
        <v>441</v>
      </c>
      <c r="G11" s="410">
        <v>71</v>
      </c>
      <c r="H11" s="410">
        <v>71</v>
      </c>
      <c r="I11" s="410">
        <v>80</v>
      </c>
      <c r="J11" s="410">
        <v>80</v>
      </c>
    </row>
    <row r="12" spans="1:10" ht="27.95" customHeight="1">
      <c r="A12" s="130">
        <v>6</v>
      </c>
      <c r="B12" s="131" t="s">
        <v>7</v>
      </c>
      <c r="C12" s="412">
        <v>308</v>
      </c>
      <c r="D12" s="412">
        <v>314</v>
      </c>
      <c r="E12" s="412">
        <v>484</v>
      </c>
      <c r="F12" s="412">
        <v>498</v>
      </c>
      <c r="G12" s="412">
        <v>177</v>
      </c>
      <c r="H12" s="412">
        <v>177</v>
      </c>
      <c r="I12" s="412">
        <v>207</v>
      </c>
      <c r="J12" s="412">
        <v>207</v>
      </c>
    </row>
    <row r="13" spans="1:10" ht="27.95" customHeight="1">
      <c r="A13" s="25">
        <v>7</v>
      </c>
      <c r="B13" s="41" t="s">
        <v>8</v>
      </c>
      <c r="C13" s="31">
        <v>137</v>
      </c>
      <c r="D13" s="31">
        <v>138</v>
      </c>
      <c r="E13" s="410">
        <v>181</v>
      </c>
      <c r="F13" s="410">
        <v>183</v>
      </c>
      <c r="G13" s="410">
        <v>41</v>
      </c>
      <c r="H13" s="410">
        <v>41</v>
      </c>
      <c r="I13" s="410">
        <v>49</v>
      </c>
      <c r="J13" s="410">
        <v>49</v>
      </c>
    </row>
    <row r="14" spans="1:10" ht="27.95" customHeight="1">
      <c r="A14" s="130">
        <v>8</v>
      </c>
      <c r="B14" s="131" t="s">
        <v>9</v>
      </c>
      <c r="C14" s="412">
        <v>54</v>
      </c>
      <c r="D14" s="412">
        <v>55</v>
      </c>
      <c r="E14" s="412">
        <v>62</v>
      </c>
      <c r="F14" s="412">
        <v>63</v>
      </c>
      <c r="G14" s="412">
        <v>56</v>
      </c>
      <c r="H14" s="412">
        <v>56</v>
      </c>
      <c r="I14" s="412">
        <v>61</v>
      </c>
      <c r="J14" s="412">
        <v>61</v>
      </c>
    </row>
    <row r="15" spans="1:10" ht="27.95" customHeight="1">
      <c r="A15" s="25">
        <v>9</v>
      </c>
      <c r="B15" s="41" t="s">
        <v>10</v>
      </c>
      <c r="C15" s="31">
        <v>101</v>
      </c>
      <c r="D15" s="31">
        <v>104</v>
      </c>
      <c r="E15" s="410">
        <v>140</v>
      </c>
      <c r="F15" s="410">
        <v>147</v>
      </c>
      <c r="G15" s="410">
        <v>81</v>
      </c>
      <c r="H15" s="410">
        <v>81</v>
      </c>
      <c r="I15" s="410">
        <v>94</v>
      </c>
      <c r="J15" s="410">
        <v>94</v>
      </c>
    </row>
    <row r="16" spans="1:10" ht="27.95" customHeight="1">
      <c r="A16" s="130">
        <v>10</v>
      </c>
      <c r="B16" s="131" t="s">
        <v>11</v>
      </c>
      <c r="C16" s="412">
        <v>45</v>
      </c>
      <c r="D16" s="412">
        <v>46</v>
      </c>
      <c r="E16" s="412">
        <v>69</v>
      </c>
      <c r="F16" s="412">
        <v>74</v>
      </c>
      <c r="G16" s="412">
        <v>10</v>
      </c>
      <c r="H16" s="412">
        <v>10</v>
      </c>
      <c r="I16" s="412">
        <v>11</v>
      </c>
      <c r="J16" s="412">
        <v>11</v>
      </c>
    </row>
    <row r="17" spans="1:10" ht="27.95" customHeight="1">
      <c r="A17" s="25">
        <v>11</v>
      </c>
      <c r="B17" s="41" t="s">
        <v>12</v>
      </c>
      <c r="C17" s="31">
        <v>88</v>
      </c>
      <c r="D17" s="31">
        <v>89</v>
      </c>
      <c r="E17" s="410">
        <v>134</v>
      </c>
      <c r="F17" s="410">
        <v>137</v>
      </c>
      <c r="G17" s="410">
        <v>32</v>
      </c>
      <c r="H17" s="410">
        <v>32</v>
      </c>
      <c r="I17" s="410">
        <v>32</v>
      </c>
      <c r="J17" s="410">
        <v>32</v>
      </c>
    </row>
    <row r="18" spans="1:10" ht="27.95" customHeight="1">
      <c r="A18" s="130">
        <v>12</v>
      </c>
      <c r="B18" s="131" t="s">
        <v>13</v>
      </c>
      <c r="C18" s="412">
        <v>134</v>
      </c>
      <c r="D18" s="412">
        <v>136</v>
      </c>
      <c r="E18" s="412">
        <v>184</v>
      </c>
      <c r="F18" s="412">
        <v>188</v>
      </c>
      <c r="G18" s="412">
        <v>69</v>
      </c>
      <c r="H18" s="412">
        <v>69</v>
      </c>
      <c r="I18" s="412">
        <v>84</v>
      </c>
      <c r="J18" s="412">
        <v>84</v>
      </c>
    </row>
    <row r="19" spans="1:10" ht="27.95" customHeight="1">
      <c r="A19" s="25">
        <v>13</v>
      </c>
      <c r="B19" s="41" t="s">
        <v>14</v>
      </c>
      <c r="C19" s="31">
        <v>8</v>
      </c>
      <c r="D19" s="31">
        <v>8</v>
      </c>
      <c r="E19" s="410">
        <v>13</v>
      </c>
      <c r="F19" s="410">
        <v>14</v>
      </c>
      <c r="G19" s="410">
        <v>52</v>
      </c>
      <c r="H19" s="410">
        <v>52</v>
      </c>
      <c r="I19" s="410">
        <v>59</v>
      </c>
      <c r="J19" s="410">
        <v>59</v>
      </c>
    </row>
    <row r="20" spans="1:10" ht="27.95" customHeight="1">
      <c r="A20" s="130">
        <v>14</v>
      </c>
      <c r="B20" s="131" t="s">
        <v>15</v>
      </c>
      <c r="C20" s="412">
        <v>159</v>
      </c>
      <c r="D20" s="412">
        <v>167</v>
      </c>
      <c r="E20" s="412">
        <v>168</v>
      </c>
      <c r="F20" s="412">
        <v>176</v>
      </c>
      <c r="G20" s="412">
        <v>67</v>
      </c>
      <c r="H20" s="412">
        <v>67</v>
      </c>
      <c r="I20" s="412">
        <v>76</v>
      </c>
      <c r="J20" s="412">
        <v>76</v>
      </c>
    </row>
    <row r="21" spans="1:10" ht="27.95" customHeight="1">
      <c r="A21" s="25">
        <v>15</v>
      </c>
      <c r="B21" s="41" t="s">
        <v>16</v>
      </c>
      <c r="C21" s="31">
        <v>26</v>
      </c>
      <c r="D21" s="31">
        <v>27</v>
      </c>
      <c r="E21" s="410">
        <v>32</v>
      </c>
      <c r="F21" s="410">
        <v>34</v>
      </c>
      <c r="G21" s="410">
        <v>44</v>
      </c>
      <c r="H21" s="410">
        <v>44</v>
      </c>
      <c r="I21" s="410">
        <v>53</v>
      </c>
      <c r="J21" s="410">
        <v>53</v>
      </c>
    </row>
    <row r="22" spans="1:10" ht="27.95" customHeight="1">
      <c r="A22" s="130">
        <v>16</v>
      </c>
      <c r="B22" s="131" t="s">
        <v>17</v>
      </c>
      <c r="C22" s="412">
        <v>100</v>
      </c>
      <c r="D22" s="412">
        <v>102</v>
      </c>
      <c r="E22" s="412">
        <v>128</v>
      </c>
      <c r="F22" s="412">
        <v>131</v>
      </c>
      <c r="G22" s="412">
        <v>30</v>
      </c>
      <c r="H22" s="412">
        <v>30</v>
      </c>
      <c r="I22" s="412">
        <v>38</v>
      </c>
      <c r="J22" s="412">
        <v>38</v>
      </c>
    </row>
    <row r="23" spans="1:10" ht="27.95" customHeight="1">
      <c r="A23" s="25">
        <v>17</v>
      </c>
      <c r="B23" s="41" t="s">
        <v>18</v>
      </c>
      <c r="C23" s="31">
        <v>53</v>
      </c>
      <c r="D23" s="31">
        <v>53</v>
      </c>
      <c r="E23" s="410">
        <v>87</v>
      </c>
      <c r="F23" s="410">
        <v>87</v>
      </c>
      <c r="G23" s="410">
        <v>89</v>
      </c>
      <c r="H23" s="410">
        <v>89</v>
      </c>
      <c r="I23" s="410">
        <v>101</v>
      </c>
      <c r="J23" s="410">
        <v>101</v>
      </c>
    </row>
    <row r="24" spans="1:10" ht="27.95" customHeight="1">
      <c r="A24" s="130">
        <v>18</v>
      </c>
      <c r="B24" s="131" t="s">
        <v>19</v>
      </c>
      <c r="C24" s="412">
        <v>146</v>
      </c>
      <c r="D24" s="412">
        <v>160</v>
      </c>
      <c r="E24" s="412">
        <v>211</v>
      </c>
      <c r="F24" s="412">
        <v>231</v>
      </c>
      <c r="G24" s="412">
        <v>42</v>
      </c>
      <c r="H24" s="412">
        <v>42</v>
      </c>
      <c r="I24" s="412">
        <v>49</v>
      </c>
      <c r="J24" s="412">
        <v>49</v>
      </c>
    </row>
    <row r="25" spans="1:10" ht="27.95" customHeight="1">
      <c r="A25" s="648" t="s">
        <v>0</v>
      </c>
      <c r="B25" s="648"/>
      <c r="C25" s="411">
        <v>2259</v>
      </c>
      <c r="D25" s="411">
        <v>2314</v>
      </c>
      <c r="E25" s="411">
        <v>3633</v>
      </c>
      <c r="F25" s="411">
        <v>3756</v>
      </c>
      <c r="G25" s="411">
        <v>1179</v>
      </c>
      <c r="H25" s="411">
        <v>1179</v>
      </c>
      <c r="I25" s="410">
        <v>1351</v>
      </c>
      <c r="J25" s="410">
        <v>1351</v>
      </c>
    </row>
  </sheetData>
  <mergeCells count="11">
    <mergeCell ref="A1:J1"/>
    <mergeCell ref="A2:H2"/>
    <mergeCell ref="A25:B25"/>
    <mergeCell ref="G4:J4"/>
    <mergeCell ref="E5:F5"/>
    <mergeCell ref="G5:H5"/>
    <mergeCell ref="I5:J5"/>
    <mergeCell ref="C5:D5"/>
    <mergeCell ref="C4:F4"/>
    <mergeCell ref="B4:B6"/>
    <mergeCell ref="A4:A6"/>
  </mergeCells>
  <phoneticPr fontId="21" type="noConversion"/>
  <pageMargins left="0.7" right="0.7" top="0.75" bottom="0.75" header="0.3" footer="0.3"/>
  <pageSetup paperSize="9" scale="66" fitToWidth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80" zoomScaleNormal="80" workbookViewId="0">
      <selection activeCell="L8" sqref="L8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414" t="s">
        <v>311</v>
      </c>
      <c r="B1" s="414"/>
      <c r="C1" s="414"/>
      <c r="D1" s="414"/>
    </row>
    <row r="2" spans="1:4" ht="64.5" thickBot="1">
      <c r="A2" s="72" t="s">
        <v>1</v>
      </c>
      <c r="B2" s="72" t="s">
        <v>40</v>
      </c>
      <c r="C2" s="73" t="s">
        <v>213</v>
      </c>
      <c r="D2" s="74" t="s">
        <v>312</v>
      </c>
    </row>
    <row r="3" spans="1:4" ht="27.95" customHeight="1" thickTop="1">
      <c r="A3" s="75">
        <v>1</v>
      </c>
      <c r="B3" s="35" t="s">
        <v>2</v>
      </c>
      <c r="C3" s="85">
        <v>29313</v>
      </c>
      <c r="D3" s="85">
        <v>16517</v>
      </c>
    </row>
    <row r="4" spans="1:4" ht="27.95" customHeight="1">
      <c r="A4" s="149">
        <v>2</v>
      </c>
      <c r="B4" s="131" t="s">
        <v>3</v>
      </c>
      <c r="C4" s="150">
        <v>32120</v>
      </c>
      <c r="D4" s="150">
        <v>15472</v>
      </c>
    </row>
    <row r="5" spans="1:4" ht="27.95" customHeight="1">
      <c r="A5" s="76">
        <v>3</v>
      </c>
      <c r="B5" s="41" t="s">
        <v>4</v>
      </c>
      <c r="C5" s="86">
        <v>45798</v>
      </c>
      <c r="D5" s="86">
        <v>29236</v>
      </c>
    </row>
    <row r="6" spans="1:4" ht="27.95" customHeight="1">
      <c r="A6" s="149">
        <v>4</v>
      </c>
      <c r="B6" s="131" t="s">
        <v>5</v>
      </c>
      <c r="C6" s="150">
        <v>210977</v>
      </c>
      <c r="D6" s="150">
        <v>82366</v>
      </c>
    </row>
    <row r="7" spans="1:4" ht="27.95" customHeight="1">
      <c r="A7" s="76">
        <v>5</v>
      </c>
      <c r="B7" s="41" t="s">
        <v>6</v>
      </c>
      <c r="C7" s="86">
        <v>90824</v>
      </c>
      <c r="D7" s="86">
        <v>57869</v>
      </c>
    </row>
    <row r="8" spans="1:4" ht="27.95" customHeight="1">
      <c r="A8" s="149">
        <v>6</v>
      </c>
      <c r="B8" s="131" t="s">
        <v>7</v>
      </c>
      <c r="C8" s="150">
        <v>133923</v>
      </c>
      <c r="D8" s="150">
        <v>65282</v>
      </c>
    </row>
    <row r="9" spans="1:4" ht="27.95" customHeight="1">
      <c r="A9" s="76">
        <v>7</v>
      </c>
      <c r="B9" s="41" t="s">
        <v>8</v>
      </c>
      <c r="C9" s="86">
        <v>45292</v>
      </c>
      <c r="D9" s="86">
        <v>25494</v>
      </c>
    </row>
    <row r="10" spans="1:4" ht="27.95" customHeight="1">
      <c r="A10" s="149">
        <v>8</v>
      </c>
      <c r="B10" s="131" t="s">
        <v>9</v>
      </c>
      <c r="C10" s="150">
        <v>44453</v>
      </c>
      <c r="D10" s="150">
        <v>20664</v>
      </c>
    </row>
    <row r="11" spans="1:4" ht="27.95" customHeight="1">
      <c r="A11" s="76">
        <v>9</v>
      </c>
      <c r="B11" s="41" t="s">
        <v>10</v>
      </c>
      <c r="C11" s="86">
        <v>52094</v>
      </c>
      <c r="D11" s="86">
        <v>27271</v>
      </c>
    </row>
    <row r="12" spans="1:4" ht="27.95" customHeight="1">
      <c r="A12" s="149">
        <v>10</v>
      </c>
      <c r="B12" s="131" t="s">
        <v>11</v>
      </c>
      <c r="C12" s="150">
        <v>18570</v>
      </c>
      <c r="D12" s="150">
        <v>9568</v>
      </c>
    </row>
    <row r="13" spans="1:4" ht="27.95" customHeight="1">
      <c r="A13" s="76">
        <v>11</v>
      </c>
      <c r="B13" s="41" t="s">
        <v>12</v>
      </c>
      <c r="C13" s="86">
        <v>38068</v>
      </c>
      <c r="D13" s="86">
        <v>18830</v>
      </c>
    </row>
    <row r="14" spans="1:4" ht="27.95" customHeight="1">
      <c r="A14" s="149">
        <v>12</v>
      </c>
      <c r="B14" s="131" t="s">
        <v>13</v>
      </c>
      <c r="C14" s="150">
        <v>37518</v>
      </c>
      <c r="D14" s="150">
        <v>25462</v>
      </c>
    </row>
    <row r="15" spans="1:4" ht="27.95" customHeight="1">
      <c r="A15" s="76">
        <v>13</v>
      </c>
      <c r="B15" s="41" t="s">
        <v>14</v>
      </c>
      <c r="C15" s="86">
        <v>22936</v>
      </c>
      <c r="D15" s="86">
        <v>11442</v>
      </c>
    </row>
    <row r="16" spans="1:4" ht="27.95" customHeight="1">
      <c r="A16" s="149">
        <v>14</v>
      </c>
      <c r="B16" s="131" t="s">
        <v>15</v>
      </c>
      <c r="C16" s="150">
        <v>37486</v>
      </c>
      <c r="D16" s="150">
        <v>18078</v>
      </c>
    </row>
    <row r="17" spans="1:4" ht="27.95" customHeight="1">
      <c r="A17" s="76">
        <v>15</v>
      </c>
      <c r="B17" s="41" t="s">
        <v>16</v>
      </c>
      <c r="C17" s="86">
        <v>26023</v>
      </c>
      <c r="D17" s="86">
        <v>16060</v>
      </c>
    </row>
    <row r="18" spans="1:4" ht="27.95" customHeight="1">
      <c r="A18" s="149">
        <v>16</v>
      </c>
      <c r="B18" s="131" t="s">
        <v>17</v>
      </c>
      <c r="C18" s="150">
        <v>42517</v>
      </c>
      <c r="D18" s="150">
        <v>20606</v>
      </c>
    </row>
    <row r="19" spans="1:4" ht="27.95" customHeight="1">
      <c r="A19" s="76">
        <v>17</v>
      </c>
      <c r="B19" s="41" t="s">
        <v>18</v>
      </c>
      <c r="C19" s="86">
        <v>52053</v>
      </c>
      <c r="D19" s="86">
        <v>28552</v>
      </c>
    </row>
    <row r="20" spans="1:4" ht="27.95" customHeight="1">
      <c r="A20" s="162">
        <v>18</v>
      </c>
      <c r="B20" s="163" t="s">
        <v>19</v>
      </c>
      <c r="C20" s="150">
        <v>69619</v>
      </c>
      <c r="D20" s="150">
        <v>30579</v>
      </c>
    </row>
    <row r="21" spans="1:4" ht="27.95" customHeight="1">
      <c r="A21" s="6"/>
      <c r="B21" s="30" t="s">
        <v>0</v>
      </c>
      <c r="C21" s="77">
        <f>SUM(C3:C20)</f>
        <v>1029584</v>
      </c>
      <c r="D21" s="77">
        <f>SUM(D3:D20)</f>
        <v>519348</v>
      </c>
    </row>
  </sheetData>
  <mergeCells count="1">
    <mergeCell ref="A1:D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S14" sqref="S14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6" ht="36.6" customHeight="1">
      <c r="A1" s="654" t="s">
        <v>313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</row>
    <row r="2" spans="1:16" ht="7.15" customHeight="1">
      <c r="A2" s="164"/>
      <c r="B2" s="165"/>
      <c r="C2" s="166"/>
      <c r="D2" s="167"/>
      <c r="E2" s="166"/>
      <c r="F2" s="166"/>
      <c r="G2" s="166"/>
      <c r="H2" s="166"/>
      <c r="I2" s="164"/>
      <c r="J2" s="164"/>
      <c r="K2" s="164"/>
      <c r="L2" s="164"/>
      <c r="M2" s="164"/>
      <c r="N2" s="164"/>
      <c r="O2" s="164"/>
      <c r="P2" s="164"/>
    </row>
    <row r="3" spans="1:16" ht="15.6" customHeight="1">
      <c r="A3" s="653" t="s">
        <v>1</v>
      </c>
      <c r="B3" s="653" t="s">
        <v>33</v>
      </c>
      <c r="C3" s="653" t="s">
        <v>200</v>
      </c>
      <c r="D3" s="655" t="s">
        <v>31</v>
      </c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7"/>
      <c r="P3" s="658" t="s">
        <v>167</v>
      </c>
    </row>
    <row r="4" spans="1:16" ht="33" customHeight="1">
      <c r="A4" s="653"/>
      <c r="B4" s="653"/>
      <c r="C4" s="653"/>
      <c r="D4" s="413" t="s">
        <v>21</v>
      </c>
      <c r="E4" s="413" t="s">
        <v>22</v>
      </c>
      <c r="F4" s="413" t="s">
        <v>23</v>
      </c>
      <c r="G4" s="413" t="s">
        <v>32</v>
      </c>
      <c r="H4" s="413" t="s">
        <v>34</v>
      </c>
      <c r="I4" s="413" t="s">
        <v>35</v>
      </c>
      <c r="J4" s="413" t="s">
        <v>158</v>
      </c>
      <c r="K4" s="413" t="s">
        <v>165</v>
      </c>
      <c r="L4" s="413" t="s">
        <v>166</v>
      </c>
      <c r="M4" s="413" t="s">
        <v>159</v>
      </c>
      <c r="N4" s="168" t="s">
        <v>314</v>
      </c>
      <c r="O4" s="168" t="s">
        <v>214</v>
      </c>
      <c r="P4" s="659"/>
    </row>
    <row r="5" spans="1:16" ht="18">
      <c r="A5" s="25">
        <v>1</v>
      </c>
      <c r="B5" s="41" t="s">
        <v>2</v>
      </c>
      <c r="C5" s="57">
        <f>SUM(D5:O5)</f>
        <v>400</v>
      </c>
      <c r="D5" s="28">
        <v>317</v>
      </c>
      <c r="E5" s="28">
        <v>67</v>
      </c>
      <c r="F5" s="28">
        <v>11</v>
      </c>
      <c r="G5" s="28">
        <v>3</v>
      </c>
      <c r="H5" s="28">
        <v>1</v>
      </c>
      <c r="I5" s="28">
        <v>1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57">
        <f>D5*3+E5*4+F5*5+G5*6+H5*7+I5*8+J5*9+K5*10+L5*11+M5*12+N5*13+O5*14</f>
        <v>1307</v>
      </c>
    </row>
    <row r="6" spans="1:16" ht="18">
      <c r="A6" s="130">
        <v>2</v>
      </c>
      <c r="B6" s="131" t="s">
        <v>3</v>
      </c>
      <c r="C6" s="141">
        <f t="shared" ref="C6:C23" si="0">SUM(D6:O6)</f>
        <v>505</v>
      </c>
      <c r="D6" s="137">
        <v>376</v>
      </c>
      <c r="E6" s="137">
        <v>89</v>
      </c>
      <c r="F6" s="137">
        <v>30</v>
      </c>
      <c r="G6" s="137">
        <v>5</v>
      </c>
      <c r="H6" s="137">
        <v>3</v>
      </c>
      <c r="I6" s="137">
        <v>2</v>
      </c>
      <c r="J6" s="137">
        <v>0</v>
      </c>
      <c r="K6" s="137">
        <v>0</v>
      </c>
      <c r="L6" s="137">
        <v>0</v>
      </c>
      <c r="M6" s="137">
        <v>0</v>
      </c>
      <c r="N6" s="137">
        <v>0</v>
      </c>
      <c r="O6" s="137">
        <v>0</v>
      </c>
      <c r="P6" s="141">
        <f t="shared" ref="P6:P22" si="1">D6*3+E6*4+F6*5+G6*6+H6*7+I6*8+J6*9+K6*10+L6*11+M6*12+N6*13+O6*14</f>
        <v>1701</v>
      </c>
    </row>
    <row r="7" spans="1:16" ht="18">
      <c r="A7" s="25">
        <v>3</v>
      </c>
      <c r="B7" s="41" t="s">
        <v>4</v>
      </c>
      <c r="C7" s="58">
        <f t="shared" si="0"/>
        <v>637</v>
      </c>
      <c r="D7" s="28">
        <v>519</v>
      </c>
      <c r="E7" s="28">
        <v>85</v>
      </c>
      <c r="F7" s="28">
        <v>21</v>
      </c>
      <c r="G7" s="28">
        <v>6</v>
      </c>
      <c r="H7" s="28">
        <v>2</v>
      </c>
      <c r="I7" s="28">
        <v>4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58">
        <f t="shared" si="1"/>
        <v>2084</v>
      </c>
    </row>
    <row r="8" spans="1:16" ht="18">
      <c r="A8" s="130">
        <v>4</v>
      </c>
      <c r="B8" s="131" t="s">
        <v>5</v>
      </c>
      <c r="C8" s="141">
        <f t="shared" si="0"/>
        <v>2186</v>
      </c>
      <c r="D8" s="137">
        <v>1790</v>
      </c>
      <c r="E8" s="137">
        <v>307</v>
      </c>
      <c r="F8" s="137">
        <v>58</v>
      </c>
      <c r="G8" s="137">
        <v>18</v>
      </c>
      <c r="H8" s="137">
        <v>9</v>
      </c>
      <c r="I8" s="137">
        <v>1</v>
      </c>
      <c r="J8" s="137">
        <v>1</v>
      </c>
      <c r="K8" s="137">
        <v>2</v>
      </c>
      <c r="L8" s="137">
        <v>0</v>
      </c>
      <c r="M8" s="137">
        <v>0</v>
      </c>
      <c r="N8" s="137">
        <v>0</v>
      </c>
      <c r="O8" s="137">
        <v>0</v>
      </c>
      <c r="P8" s="141">
        <f t="shared" si="1"/>
        <v>7096</v>
      </c>
    </row>
    <row r="9" spans="1:16" ht="18">
      <c r="A9" s="25">
        <v>5</v>
      </c>
      <c r="B9" s="41" t="s">
        <v>6</v>
      </c>
      <c r="C9" s="58">
        <f t="shared" si="0"/>
        <v>1316</v>
      </c>
      <c r="D9" s="28">
        <v>1127</v>
      </c>
      <c r="E9" s="28">
        <v>137</v>
      </c>
      <c r="F9" s="28">
        <v>38</v>
      </c>
      <c r="G9" s="28">
        <v>9</v>
      </c>
      <c r="H9" s="28">
        <v>3</v>
      </c>
      <c r="I9" s="28">
        <v>1</v>
      </c>
      <c r="J9" s="28">
        <v>0</v>
      </c>
      <c r="K9" s="28">
        <v>1</v>
      </c>
      <c r="L9" s="28">
        <v>0</v>
      </c>
      <c r="M9" s="28">
        <v>0</v>
      </c>
      <c r="N9" s="28">
        <v>0</v>
      </c>
      <c r="O9" s="28">
        <v>0</v>
      </c>
      <c r="P9" s="58">
        <f t="shared" si="1"/>
        <v>4212</v>
      </c>
    </row>
    <row r="10" spans="1:16" ht="18">
      <c r="A10" s="130">
        <v>6</v>
      </c>
      <c r="B10" s="131" t="s">
        <v>7</v>
      </c>
      <c r="C10" s="141">
        <f t="shared" si="0"/>
        <v>1640</v>
      </c>
      <c r="D10" s="137">
        <v>1334</v>
      </c>
      <c r="E10" s="137">
        <v>206</v>
      </c>
      <c r="F10" s="137">
        <v>70</v>
      </c>
      <c r="G10" s="137">
        <v>18</v>
      </c>
      <c r="H10" s="137">
        <v>6</v>
      </c>
      <c r="I10" s="137">
        <v>2</v>
      </c>
      <c r="J10" s="137">
        <v>2</v>
      </c>
      <c r="K10" s="137">
        <v>1</v>
      </c>
      <c r="L10" s="137">
        <v>0</v>
      </c>
      <c r="M10" s="137">
        <v>0</v>
      </c>
      <c r="N10" s="137">
        <v>0</v>
      </c>
      <c r="O10" s="137">
        <v>1</v>
      </c>
      <c r="P10" s="141">
        <f t="shared" si="1"/>
        <v>5384</v>
      </c>
    </row>
    <row r="11" spans="1:16" ht="18">
      <c r="A11" s="25">
        <v>7</v>
      </c>
      <c r="B11" s="41" t="s">
        <v>8</v>
      </c>
      <c r="C11" s="58">
        <f t="shared" si="0"/>
        <v>591</v>
      </c>
      <c r="D11" s="28">
        <v>502</v>
      </c>
      <c r="E11" s="28">
        <v>66</v>
      </c>
      <c r="F11" s="28">
        <v>16</v>
      </c>
      <c r="G11" s="28">
        <v>5</v>
      </c>
      <c r="H11" s="28">
        <v>2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58">
        <f t="shared" si="1"/>
        <v>1894</v>
      </c>
    </row>
    <row r="12" spans="1:16" ht="18">
      <c r="A12" s="130">
        <v>8</v>
      </c>
      <c r="B12" s="131" t="s">
        <v>9</v>
      </c>
      <c r="C12" s="141">
        <f t="shared" si="0"/>
        <v>434</v>
      </c>
      <c r="D12" s="137">
        <v>360</v>
      </c>
      <c r="E12" s="137">
        <v>61</v>
      </c>
      <c r="F12" s="137">
        <v>5</v>
      </c>
      <c r="G12" s="137">
        <v>5</v>
      </c>
      <c r="H12" s="137">
        <v>2</v>
      </c>
      <c r="I12" s="137">
        <v>1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41">
        <f t="shared" si="1"/>
        <v>1401</v>
      </c>
    </row>
    <row r="13" spans="1:16" ht="18">
      <c r="A13" s="25">
        <v>9</v>
      </c>
      <c r="B13" s="41" t="s">
        <v>10</v>
      </c>
      <c r="C13" s="58">
        <f t="shared" si="0"/>
        <v>674</v>
      </c>
      <c r="D13" s="28">
        <v>543</v>
      </c>
      <c r="E13" s="28">
        <v>99</v>
      </c>
      <c r="F13" s="28">
        <v>24</v>
      </c>
      <c r="G13" s="28">
        <v>8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58">
        <f t="shared" si="1"/>
        <v>2193</v>
      </c>
    </row>
    <row r="14" spans="1:16" ht="18">
      <c r="A14" s="130">
        <v>10</v>
      </c>
      <c r="B14" s="131" t="s">
        <v>11</v>
      </c>
      <c r="C14" s="141">
        <f t="shared" si="0"/>
        <v>257</v>
      </c>
      <c r="D14" s="137">
        <v>210</v>
      </c>
      <c r="E14" s="137">
        <v>36</v>
      </c>
      <c r="F14" s="137">
        <v>7</v>
      </c>
      <c r="G14" s="137">
        <v>2</v>
      </c>
      <c r="H14" s="137">
        <v>1</v>
      </c>
      <c r="I14" s="137">
        <v>0</v>
      </c>
      <c r="J14" s="137">
        <v>0</v>
      </c>
      <c r="K14" s="137">
        <v>0</v>
      </c>
      <c r="L14" s="137">
        <v>0</v>
      </c>
      <c r="M14" s="137">
        <v>1</v>
      </c>
      <c r="N14" s="137">
        <v>0</v>
      </c>
      <c r="O14" s="137">
        <v>0</v>
      </c>
      <c r="P14" s="141">
        <f t="shared" si="1"/>
        <v>840</v>
      </c>
    </row>
    <row r="15" spans="1:16" ht="18">
      <c r="A15" s="25">
        <v>11</v>
      </c>
      <c r="B15" s="41" t="s">
        <v>12</v>
      </c>
      <c r="C15" s="58">
        <f t="shared" si="0"/>
        <v>489</v>
      </c>
      <c r="D15" s="28">
        <v>400</v>
      </c>
      <c r="E15" s="28">
        <v>67</v>
      </c>
      <c r="F15" s="28">
        <v>13</v>
      </c>
      <c r="G15" s="28">
        <v>8</v>
      </c>
      <c r="H15" s="28">
        <v>0</v>
      </c>
      <c r="I15" s="28">
        <v>1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58">
        <f t="shared" si="1"/>
        <v>1589</v>
      </c>
    </row>
    <row r="16" spans="1:16" ht="18">
      <c r="A16" s="130">
        <v>12</v>
      </c>
      <c r="B16" s="131" t="s">
        <v>13</v>
      </c>
      <c r="C16" s="141">
        <f t="shared" si="0"/>
        <v>558</v>
      </c>
      <c r="D16" s="137">
        <v>425</v>
      </c>
      <c r="E16" s="137">
        <v>107</v>
      </c>
      <c r="F16" s="137">
        <v>17</v>
      </c>
      <c r="G16" s="137">
        <v>3</v>
      </c>
      <c r="H16" s="137">
        <v>3</v>
      </c>
      <c r="I16" s="137">
        <v>2</v>
      </c>
      <c r="J16" s="137">
        <v>1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41">
        <f t="shared" si="1"/>
        <v>1852</v>
      </c>
    </row>
    <row r="17" spans="1:16" ht="18">
      <c r="A17" s="25">
        <v>13</v>
      </c>
      <c r="B17" s="41" t="s">
        <v>14</v>
      </c>
      <c r="C17" s="58">
        <f t="shared" si="0"/>
        <v>277</v>
      </c>
      <c r="D17" s="28">
        <v>219</v>
      </c>
      <c r="E17" s="28">
        <v>39</v>
      </c>
      <c r="F17" s="28">
        <v>11</v>
      </c>
      <c r="G17" s="28">
        <v>7</v>
      </c>
      <c r="H17" s="28">
        <v>0</v>
      </c>
      <c r="I17" s="28">
        <v>1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58">
        <f t="shared" si="1"/>
        <v>918</v>
      </c>
    </row>
    <row r="18" spans="1:16" ht="18">
      <c r="A18" s="130">
        <v>14</v>
      </c>
      <c r="B18" s="131" t="s">
        <v>15</v>
      </c>
      <c r="C18" s="141">
        <f t="shared" si="0"/>
        <v>553</v>
      </c>
      <c r="D18" s="137">
        <v>428</v>
      </c>
      <c r="E18" s="137">
        <v>100</v>
      </c>
      <c r="F18" s="137">
        <v>13</v>
      </c>
      <c r="G18" s="137">
        <v>8</v>
      </c>
      <c r="H18" s="137">
        <v>3</v>
      </c>
      <c r="I18" s="137">
        <v>1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v>0</v>
      </c>
      <c r="P18" s="141">
        <f t="shared" si="1"/>
        <v>1826</v>
      </c>
    </row>
    <row r="19" spans="1:16" ht="18">
      <c r="A19" s="25">
        <v>15</v>
      </c>
      <c r="B19" s="41" t="s">
        <v>16</v>
      </c>
      <c r="C19" s="58">
        <f t="shared" si="0"/>
        <v>349</v>
      </c>
      <c r="D19" s="28">
        <v>258</v>
      </c>
      <c r="E19" s="28">
        <v>71</v>
      </c>
      <c r="F19" s="28">
        <v>15</v>
      </c>
      <c r="G19" s="28">
        <v>3</v>
      </c>
      <c r="H19" s="28">
        <v>1</v>
      </c>
      <c r="I19" s="28">
        <v>0</v>
      </c>
      <c r="J19" s="28">
        <v>0</v>
      </c>
      <c r="K19" s="28">
        <v>1</v>
      </c>
      <c r="L19" s="28">
        <v>0</v>
      </c>
      <c r="M19" s="28">
        <v>0</v>
      </c>
      <c r="N19" s="28">
        <v>0</v>
      </c>
      <c r="O19" s="28">
        <v>0</v>
      </c>
      <c r="P19" s="58">
        <f t="shared" si="1"/>
        <v>1168</v>
      </c>
    </row>
    <row r="20" spans="1:16" ht="18">
      <c r="A20" s="130">
        <v>16</v>
      </c>
      <c r="B20" s="131" t="s">
        <v>17</v>
      </c>
      <c r="C20" s="141">
        <f t="shared" si="0"/>
        <v>401</v>
      </c>
      <c r="D20" s="137">
        <v>332</v>
      </c>
      <c r="E20" s="137">
        <v>54</v>
      </c>
      <c r="F20" s="137">
        <v>11</v>
      </c>
      <c r="G20" s="137">
        <v>3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1</v>
      </c>
      <c r="P20" s="141">
        <f t="shared" si="1"/>
        <v>1299</v>
      </c>
    </row>
    <row r="21" spans="1:16" ht="18">
      <c r="A21" s="25">
        <v>17</v>
      </c>
      <c r="B21" s="41" t="s">
        <v>18</v>
      </c>
      <c r="C21" s="58">
        <f t="shared" si="0"/>
        <v>321</v>
      </c>
      <c r="D21" s="28">
        <v>261</v>
      </c>
      <c r="E21" s="28">
        <v>49</v>
      </c>
      <c r="F21" s="28">
        <v>10</v>
      </c>
      <c r="G21" s="28">
        <v>1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58">
        <f t="shared" si="1"/>
        <v>1035</v>
      </c>
    </row>
    <row r="22" spans="1:16" ht="18">
      <c r="A22" s="130">
        <v>18</v>
      </c>
      <c r="B22" s="131" t="s">
        <v>19</v>
      </c>
      <c r="C22" s="141">
        <f t="shared" si="0"/>
        <v>851</v>
      </c>
      <c r="D22" s="137">
        <v>684</v>
      </c>
      <c r="E22" s="137">
        <v>130</v>
      </c>
      <c r="F22" s="137">
        <v>25</v>
      </c>
      <c r="G22" s="137">
        <v>4</v>
      </c>
      <c r="H22" s="137">
        <v>6</v>
      </c>
      <c r="I22" s="137">
        <v>1</v>
      </c>
      <c r="J22" s="137">
        <v>1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41">
        <f t="shared" si="1"/>
        <v>2780</v>
      </c>
    </row>
    <row r="23" spans="1:16" ht="18">
      <c r="A23" s="6"/>
      <c r="B23" s="30" t="s">
        <v>0</v>
      </c>
      <c r="C23" s="59">
        <f t="shared" si="0"/>
        <v>12439</v>
      </c>
      <c r="D23" s="59">
        <f>SUM(D5:D22)</f>
        <v>10085</v>
      </c>
      <c r="E23" s="24">
        <f>SUM(E5:E22)</f>
        <v>1770</v>
      </c>
      <c r="F23" s="24">
        <f t="shared" ref="F23:G23" si="2">SUM(F5:F22)</f>
        <v>395</v>
      </c>
      <c r="G23" s="24">
        <f t="shared" si="2"/>
        <v>116</v>
      </c>
      <c r="H23" s="24">
        <f>SUM(H5:H22)</f>
        <v>42</v>
      </c>
      <c r="I23" s="24">
        <f>SUM(I5:I22)</f>
        <v>18</v>
      </c>
      <c r="J23" s="24">
        <f t="shared" ref="J23:O23" si="3">SUM(J5:J22)</f>
        <v>5</v>
      </c>
      <c r="K23" s="24">
        <f t="shared" si="3"/>
        <v>5</v>
      </c>
      <c r="L23" s="24">
        <f t="shared" si="3"/>
        <v>0</v>
      </c>
      <c r="M23" s="24">
        <f t="shared" si="3"/>
        <v>1</v>
      </c>
      <c r="N23" s="24">
        <f t="shared" si="3"/>
        <v>0</v>
      </c>
      <c r="O23" s="24">
        <f t="shared" si="3"/>
        <v>2</v>
      </c>
      <c r="P23" s="204">
        <f>SUM(P5:P22)</f>
        <v>40579</v>
      </c>
    </row>
    <row r="24" spans="1:16" ht="18.75">
      <c r="A24" s="164"/>
      <c r="B24" s="164"/>
      <c r="C24" s="166"/>
      <c r="D24" s="166"/>
      <c r="E24" s="166"/>
      <c r="F24" s="166"/>
      <c r="G24" s="166"/>
      <c r="H24" s="166"/>
      <c r="I24" s="164"/>
      <c r="J24" s="164"/>
      <c r="K24" s="164"/>
      <c r="L24" s="164"/>
      <c r="M24" s="164"/>
      <c r="N24" s="164"/>
      <c r="O24" s="164"/>
    </row>
  </sheetData>
  <mergeCells count="6">
    <mergeCell ref="A3:A4"/>
    <mergeCell ref="B3:B4"/>
    <mergeCell ref="C3:C4"/>
    <mergeCell ref="A1:P1"/>
    <mergeCell ref="D3:O3"/>
    <mergeCell ref="P3:P4"/>
  </mergeCells>
  <phoneticPr fontId="21" type="noConversion"/>
  <pageMargins left="0.7" right="0.7" top="0.75" bottom="0.75" header="0.3" footer="0.3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J13" sqref="J13"/>
    </sheetView>
  </sheetViews>
  <sheetFormatPr defaultRowHeight="15"/>
  <cols>
    <col min="1" max="1" width="9.140625" style="328"/>
    <col min="2" max="2" width="35.140625" style="328" customWidth="1"/>
    <col min="3" max="3" width="21.7109375" style="328" customWidth="1"/>
    <col min="4" max="4" width="14.140625" style="328" hidden="1" customWidth="1"/>
    <col min="5" max="5" width="26.42578125" style="328" customWidth="1"/>
    <col min="6" max="6" width="19.7109375" style="328" customWidth="1"/>
    <col min="7" max="16384" width="9.140625" style="328"/>
  </cols>
  <sheetData>
    <row r="1" spans="1:6" ht="58.9" customHeight="1">
      <c r="A1" s="553" t="s">
        <v>315</v>
      </c>
      <c r="B1" s="553"/>
      <c r="C1" s="553"/>
      <c r="D1" s="553"/>
      <c r="E1" s="553"/>
      <c r="F1" s="553"/>
    </row>
    <row r="2" spans="1:6" ht="13.15" customHeight="1">
      <c r="A2" s="554"/>
      <c r="B2" s="554"/>
      <c r="C2" s="554"/>
      <c r="D2" s="554"/>
      <c r="E2" s="554"/>
      <c r="F2" s="554"/>
    </row>
    <row r="3" spans="1:6" ht="18.75">
      <c r="A3" s="329" t="s">
        <v>1</v>
      </c>
      <c r="B3" s="329" t="s">
        <v>234</v>
      </c>
      <c r="C3" s="329" t="s">
        <v>235</v>
      </c>
      <c r="D3" s="329" t="s">
        <v>235</v>
      </c>
      <c r="E3" s="329" t="s">
        <v>236</v>
      </c>
      <c r="F3" s="329" t="s">
        <v>237</v>
      </c>
    </row>
    <row r="4" spans="1:6" ht="18">
      <c r="A4" s="75">
        <v>1</v>
      </c>
      <c r="B4" s="35" t="s">
        <v>2</v>
      </c>
      <c r="C4" s="60">
        <v>4</v>
      </c>
      <c r="D4" s="60">
        <v>3</v>
      </c>
      <c r="E4" s="60">
        <v>4</v>
      </c>
      <c r="F4" s="60">
        <v>3</v>
      </c>
    </row>
    <row r="5" spans="1:6" ht="18">
      <c r="A5" s="149">
        <v>2</v>
      </c>
      <c r="B5" s="131" t="s">
        <v>3</v>
      </c>
      <c r="C5" s="358">
        <v>4</v>
      </c>
      <c r="D5" s="148">
        <v>3</v>
      </c>
      <c r="E5" s="148">
        <v>4</v>
      </c>
      <c r="F5" s="148">
        <v>2</v>
      </c>
    </row>
    <row r="6" spans="1:6" ht="18">
      <c r="A6" s="76">
        <v>3</v>
      </c>
      <c r="B6" s="41" t="s">
        <v>4</v>
      </c>
      <c r="C6" s="60">
        <v>5</v>
      </c>
      <c r="D6" s="60">
        <v>4</v>
      </c>
      <c r="E6" s="60">
        <v>10</v>
      </c>
      <c r="F6" s="60">
        <v>10</v>
      </c>
    </row>
    <row r="7" spans="1:6" ht="18">
      <c r="A7" s="149">
        <v>4</v>
      </c>
      <c r="B7" s="131" t="s">
        <v>5</v>
      </c>
      <c r="C7" s="148">
        <v>13</v>
      </c>
      <c r="D7" s="148">
        <v>9</v>
      </c>
      <c r="E7" s="148">
        <v>24</v>
      </c>
      <c r="F7" s="148">
        <v>24</v>
      </c>
    </row>
    <row r="8" spans="1:6" ht="18">
      <c r="A8" s="76">
        <v>5</v>
      </c>
      <c r="B8" s="41" t="s">
        <v>6</v>
      </c>
      <c r="C8" s="60">
        <v>7</v>
      </c>
      <c r="D8" s="60">
        <v>7</v>
      </c>
      <c r="E8" s="60">
        <v>13</v>
      </c>
      <c r="F8" s="60">
        <v>13</v>
      </c>
    </row>
    <row r="9" spans="1:6" ht="18">
      <c r="A9" s="149">
        <v>6</v>
      </c>
      <c r="B9" s="131" t="s">
        <v>7</v>
      </c>
      <c r="C9" s="148">
        <v>10</v>
      </c>
      <c r="D9" s="148">
        <v>9</v>
      </c>
      <c r="E9" s="148">
        <v>15</v>
      </c>
      <c r="F9" s="148">
        <v>15</v>
      </c>
    </row>
    <row r="10" spans="1:6" ht="18">
      <c r="A10" s="76">
        <v>7</v>
      </c>
      <c r="B10" s="41" t="s">
        <v>8</v>
      </c>
      <c r="C10" s="60">
        <v>1</v>
      </c>
      <c r="D10" s="60">
        <v>0</v>
      </c>
      <c r="E10" s="60">
        <v>6</v>
      </c>
      <c r="F10" s="60">
        <v>7</v>
      </c>
    </row>
    <row r="11" spans="1:6" ht="18">
      <c r="A11" s="149">
        <v>8</v>
      </c>
      <c r="B11" s="131" t="s">
        <v>9</v>
      </c>
      <c r="C11" s="148">
        <v>1</v>
      </c>
      <c r="D11" s="148">
        <v>1</v>
      </c>
      <c r="E11" s="148">
        <v>3</v>
      </c>
      <c r="F11" s="148">
        <v>7</v>
      </c>
    </row>
    <row r="12" spans="1:6" ht="18">
      <c r="A12" s="76">
        <v>9</v>
      </c>
      <c r="B12" s="41" t="s">
        <v>10</v>
      </c>
      <c r="C12" s="60">
        <v>5</v>
      </c>
      <c r="D12" s="60">
        <v>7</v>
      </c>
      <c r="E12" s="60">
        <v>12</v>
      </c>
      <c r="F12" s="60">
        <v>11</v>
      </c>
    </row>
    <row r="13" spans="1:6" ht="18">
      <c r="A13" s="149">
        <v>10</v>
      </c>
      <c r="B13" s="131" t="s">
        <v>11</v>
      </c>
      <c r="C13" s="148">
        <v>3</v>
      </c>
      <c r="D13" s="148">
        <v>4</v>
      </c>
      <c r="E13" s="148">
        <v>0</v>
      </c>
      <c r="F13" s="148">
        <v>0</v>
      </c>
    </row>
    <row r="14" spans="1:6" ht="18">
      <c r="A14" s="76">
        <v>11</v>
      </c>
      <c r="B14" s="41" t="s">
        <v>12</v>
      </c>
      <c r="C14" s="60">
        <v>4</v>
      </c>
      <c r="D14" s="60">
        <v>5</v>
      </c>
      <c r="E14" s="60">
        <v>1</v>
      </c>
      <c r="F14" s="60">
        <v>1</v>
      </c>
    </row>
    <row r="15" spans="1:6" ht="18">
      <c r="A15" s="149">
        <v>12</v>
      </c>
      <c r="B15" s="131" t="s">
        <v>13</v>
      </c>
      <c r="C15" s="148">
        <v>0</v>
      </c>
      <c r="D15" s="148">
        <v>4</v>
      </c>
      <c r="E15" s="148">
        <v>9</v>
      </c>
      <c r="F15" s="148">
        <v>8</v>
      </c>
    </row>
    <row r="16" spans="1:6" ht="18">
      <c r="A16" s="76">
        <v>13</v>
      </c>
      <c r="B16" s="41" t="s">
        <v>14</v>
      </c>
      <c r="C16" s="60">
        <v>4</v>
      </c>
      <c r="D16" s="60">
        <v>0</v>
      </c>
      <c r="E16" s="60">
        <v>4</v>
      </c>
      <c r="F16" s="60">
        <v>4</v>
      </c>
    </row>
    <row r="17" spans="1:6" ht="18">
      <c r="A17" s="149">
        <v>14</v>
      </c>
      <c r="B17" s="131" t="s">
        <v>15</v>
      </c>
      <c r="C17" s="148">
        <v>8</v>
      </c>
      <c r="D17" s="148">
        <v>4</v>
      </c>
      <c r="E17" s="148">
        <v>6</v>
      </c>
      <c r="F17" s="148">
        <v>6</v>
      </c>
    </row>
    <row r="18" spans="1:6" ht="18">
      <c r="A18" s="76">
        <v>15</v>
      </c>
      <c r="B18" s="41" t="s">
        <v>16</v>
      </c>
      <c r="C18" s="60">
        <v>0</v>
      </c>
      <c r="D18" s="60">
        <v>0</v>
      </c>
      <c r="E18" s="60">
        <v>8</v>
      </c>
      <c r="F18" s="60">
        <v>8</v>
      </c>
    </row>
    <row r="19" spans="1:6" ht="18">
      <c r="A19" s="149">
        <v>16</v>
      </c>
      <c r="B19" s="131" t="s">
        <v>17</v>
      </c>
      <c r="C19" s="148">
        <v>9</v>
      </c>
      <c r="D19" s="148">
        <v>7</v>
      </c>
      <c r="E19" s="148">
        <v>8</v>
      </c>
      <c r="F19" s="148">
        <v>8</v>
      </c>
    </row>
    <row r="20" spans="1:6" ht="18">
      <c r="A20" s="76">
        <v>17</v>
      </c>
      <c r="B20" s="41" t="s">
        <v>18</v>
      </c>
      <c r="C20" s="60">
        <v>3</v>
      </c>
      <c r="D20" s="60">
        <v>2</v>
      </c>
      <c r="E20" s="60">
        <v>6</v>
      </c>
      <c r="F20" s="60">
        <v>8</v>
      </c>
    </row>
    <row r="21" spans="1:6" ht="18">
      <c r="A21" s="162">
        <v>18</v>
      </c>
      <c r="B21" s="163" t="s">
        <v>19</v>
      </c>
      <c r="C21" s="148">
        <v>7</v>
      </c>
      <c r="D21" s="148">
        <v>4</v>
      </c>
      <c r="E21" s="148">
        <v>7</v>
      </c>
      <c r="F21" s="148">
        <v>8</v>
      </c>
    </row>
    <row r="22" spans="1:6" ht="18.75">
      <c r="A22" s="6"/>
      <c r="B22" s="30" t="s">
        <v>0</v>
      </c>
      <c r="C22" s="330">
        <v>88</v>
      </c>
      <c r="D22" s="330">
        <v>73</v>
      </c>
      <c r="E22" s="330">
        <v>140</v>
      </c>
      <c r="F22" s="330">
        <v>143</v>
      </c>
    </row>
    <row r="23" spans="1:6">
      <c r="A23" s="660"/>
      <c r="B23" s="660"/>
      <c r="C23" s="660"/>
    </row>
  </sheetData>
  <mergeCells count="3">
    <mergeCell ref="A1:F1"/>
    <mergeCell ref="A2:F2"/>
    <mergeCell ref="A23:C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N8" sqref="N8"/>
    </sheetView>
  </sheetViews>
  <sheetFormatPr defaultRowHeight="12.75"/>
  <cols>
    <col min="1" max="1" width="6.7109375" customWidth="1"/>
    <col min="2" max="2" width="23.7109375" customWidth="1"/>
    <col min="3" max="3" width="19.42578125" customWidth="1"/>
    <col min="4" max="4" width="18.7109375" customWidth="1"/>
    <col min="5" max="5" width="19.28515625" customWidth="1"/>
    <col min="6" max="6" width="20" customWidth="1"/>
  </cols>
  <sheetData>
    <row r="1" spans="1:6" ht="90" customHeight="1">
      <c r="A1" s="423" t="s">
        <v>227</v>
      </c>
      <c r="B1" s="423"/>
      <c r="C1" s="423"/>
      <c r="D1" s="423"/>
      <c r="E1" s="423"/>
      <c r="F1" s="423"/>
    </row>
    <row r="2" spans="1:6" ht="12.75" customHeight="1">
      <c r="A2" s="423"/>
      <c r="B2" s="423"/>
      <c r="C2" s="423"/>
      <c r="D2" s="423"/>
      <c r="E2" s="423"/>
      <c r="F2" s="423"/>
    </row>
    <row r="3" spans="1:6" ht="41.25" customHeight="1">
      <c r="A3" s="425" t="s">
        <v>1</v>
      </c>
      <c r="B3" s="427" t="s">
        <v>40</v>
      </c>
      <c r="C3" s="429" t="s">
        <v>48</v>
      </c>
      <c r="D3" s="430"/>
      <c r="E3" s="429" t="s">
        <v>49</v>
      </c>
      <c r="F3" s="431"/>
    </row>
    <row r="4" spans="1:6" ht="56.25" customHeight="1">
      <c r="A4" s="425"/>
      <c r="B4" s="427"/>
      <c r="C4" s="432" t="s">
        <v>249</v>
      </c>
      <c r="D4" s="432" t="s">
        <v>250</v>
      </c>
      <c r="E4" s="432" t="s">
        <v>251</v>
      </c>
      <c r="F4" s="432" t="s">
        <v>252</v>
      </c>
    </row>
    <row r="5" spans="1:6" ht="99" customHeight="1" thickBot="1">
      <c r="A5" s="426"/>
      <c r="B5" s="428"/>
      <c r="C5" s="433"/>
      <c r="D5" s="433"/>
      <c r="E5" s="433"/>
      <c r="F5" s="433"/>
    </row>
    <row r="6" spans="1:6" ht="27.95" customHeight="1" thickTop="1">
      <c r="A6" s="34">
        <v>1</v>
      </c>
      <c r="B6" s="35" t="s">
        <v>2</v>
      </c>
      <c r="C6" s="29">
        <v>62</v>
      </c>
      <c r="D6" s="29">
        <v>70</v>
      </c>
      <c r="E6" s="29">
        <v>4218</v>
      </c>
      <c r="F6" s="29">
        <v>4218</v>
      </c>
    </row>
    <row r="7" spans="1:6" ht="27.95" customHeight="1">
      <c r="A7" s="130">
        <v>2</v>
      </c>
      <c r="B7" s="131" t="s">
        <v>3</v>
      </c>
      <c r="C7" s="137">
        <v>23</v>
      </c>
      <c r="D7" s="137">
        <v>28</v>
      </c>
      <c r="E7" s="137">
        <v>1963</v>
      </c>
      <c r="F7" s="137">
        <v>1963</v>
      </c>
    </row>
    <row r="8" spans="1:6" ht="27.95" customHeight="1">
      <c r="A8" s="25">
        <v>3</v>
      </c>
      <c r="B8" s="41" t="s">
        <v>4</v>
      </c>
      <c r="C8" s="28">
        <v>54</v>
      </c>
      <c r="D8" s="28">
        <v>62</v>
      </c>
      <c r="E8" s="28">
        <v>5400</v>
      </c>
      <c r="F8" s="28">
        <v>5400</v>
      </c>
    </row>
    <row r="9" spans="1:6" ht="27.95" customHeight="1">
      <c r="A9" s="130">
        <v>4</v>
      </c>
      <c r="B9" s="131" t="s">
        <v>5</v>
      </c>
      <c r="C9" s="137">
        <v>311</v>
      </c>
      <c r="D9" s="137">
        <v>353</v>
      </c>
      <c r="E9" s="137">
        <v>16717</v>
      </c>
      <c r="F9" s="137">
        <v>16717</v>
      </c>
    </row>
    <row r="10" spans="1:6" ht="27.95" customHeight="1">
      <c r="A10" s="25">
        <v>5</v>
      </c>
      <c r="B10" s="41" t="s">
        <v>6</v>
      </c>
      <c r="C10" s="28">
        <v>103</v>
      </c>
      <c r="D10" s="28">
        <v>113</v>
      </c>
      <c r="E10" s="28">
        <v>8525</v>
      </c>
      <c r="F10" s="28">
        <v>8525</v>
      </c>
    </row>
    <row r="11" spans="1:6" ht="27.95" customHeight="1">
      <c r="A11" s="130">
        <v>6</v>
      </c>
      <c r="B11" s="131" t="s">
        <v>7</v>
      </c>
      <c r="C11" s="137">
        <v>170</v>
      </c>
      <c r="D11" s="137">
        <v>199</v>
      </c>
      <c r="E11" s="137">
        <v>14904</v>
      </c>
      <c r="F11" s="137">
        <v>14904</v>
      </c>
    </row>
    <row r="12" spans="1:6" ht="27.95" customHeight="1">
      <c r="A12" s="25">
        <v>7</v>
      </c>
      <c r="B12" s="41" t="s">
        <v>8</v>
      </c>
      <c r="C12" s="28">
        <v>93</v>
      </c>
      <c r="D12" s="28">
        <v>107</v>
      </c>
      <c r="E12" s="28">
        <v>4674</v>
      </c>
      <c r="F12" s="28">
        <v>4674</v>
      </c>
    </row>
    <row r="13" spans="1:6" ht="27.95" customHeight="1">
      <c r="A13" s="130">
        <v>8</v>
      </c>
      <c r="B13" s="131" t="s">
        <v>9</v>
      </c>
      <c r="C13" s="137">
        <v>67</v>
      </c>
      <c r="D13" s="137">
        <v>79</v>
      </c>
      <c r="E13" s="137">
        <v>4977</v>
      </c>
      <c r="F13" s="137">
        <v>4977</v>
      </c>
    </row>
    <row r="14" spans="1:6" ht="27.95" customHeight="1">
      <c r="A14" s="25">
        <v>9</v>
      </c>
      <c r="B14" s="41" t="s">
        <v>10</v>
      </c>
      <c r="C14" s="28">
        <v>84</v>
      </c>
      <c r="D14" s="28">
        <v>92</v>
      </c>
      <c r="E14" s="28">
        <v>5773</v>
      </c>
      <c r="F14" s="28">
        <v>5773</v>
      </c>
    </row>
    <row r="15" spans="1:6" ht="27.95" customHeight="1">
      <c r="A15" s="130">
        <v>10</v>
      </c>
      <c r="B15" s="131" t="s">
        <v>11</v>
      </c>
      <c r="C15" s="137">
        <v>25</v>
      </c>
      <c r="D15" s="137">
        <v>32</v>
      </c>
      <c r="E15" s="137">
        <v>1965</v>
      </c>
      <c r="F15" s="137">
        <v>1965</v>
      </c>
    </row>
    <row r="16" spans="1:6" ht="27.95" customHeight="1">
      <c r="A16" s="25">
        <v>11</v>
      </c>
      <c r="B16" s="41" t="s">
        <v>12</v>
      </c>
      <c r="C16" s="28">
        <v>63</v>
      </c>
      <c r="D16" s="28">
        <v>71</v>
      </c>
      <c r="E16" s="28">
        <v>3634</v>
      </c>
      <c r="F16" s="28">
        <v>3634</v>
      </c>
    </row>
    <row r="17" spans="1:6" ht="27.95" customHeight="1">
      <c r="A17" s="130">
        <v>12</v>
      </c>
      <c r="B17" s="131" t="s">
        <v>13</v>
      </c>
      <c r="C17" s="137">
        <v>59</v>
      </c>
      <c r="D17" s="137">
        <v>68</v>
      </c>
      <c r="E17" s="137">
        <v>4644</v>
      </c>
      <c r="F17" s="137">
        <v>4644</v>
      </c>
    </row>
    <row r="18" spans="1:6" ht="27.95" customHeight="1">
      <c r="A18" s="25">
        <v>13</v>
      </c>
      <c r="B18" s="41" t="s">
        <v>14</v>
      </c>
      <c r="C18" s="28">
        <v>29</v>
      </c>
      <c r="D18" s="28">
        <v>33</v>
      </c>
      <c r="E18" s="28">
        <v>2557</v>
      </c>
      <c r="F18" s="28">
        <v>2557</v>
      </c>
    </row>
    <row r="19" spans="1:6" ht="27.95" customHeight="1">
      <c r="A19" s="130">
        <v>14</v>
      </c>
      <c r="B19" s="131" t="s">
        <v>15</v>
      </c>
      <c r="C19" s="137">
        <v>50</v>
      </c>
      <c r="D19" s="137">
        <v>57</v>
      </c>
      <c r="E19" s="137">
        <v>3305</v>
      </c>
      <c r="F19" s="137">
        <v>3305</v>
      </c>
    </row>
    <row r="20" spans="1:6" ht="27.95" customHeight="1">
      <c r="A20" s="25">
        <v>15</v>
      </c>
      <c r="B20" s="41" t="s">
        <v>16</v>
      </c>
      <c r="C20" s="28">
        <v>41</v>
      </c>
      <c r="D20" s="28">
        <v>46</v>
      </c>
      <c r="E20" s="28">
        <v>2758</v>
      </c>
      <c r="F20" s="28">
        <v>2758</v>
      </c>
    </row>
    <row r="21" spans="1:6" ht="27.95" customHeight="1">
      <c r="A21" s="130">
        <v>16</v>
      </c>
      <c r="B21" s="131" t="s">
        <v>17</v>
      </c>
      <c r="C21" s="137">
        <v>83</v>
      </c>
      <c r="D21" s="137">
        <v>91</v>
      </c>
      <c r="E21" s="137">
        <v>8916</v>
      </c>
      <c r="F21" s="137">
        <v>8916</v>
      </c>
    </row>
    <row r="22" spans="1:6" ht="27.95" customHeight="1">
      <c r="A22" s="25">
        <v>17</v>
      </c>
      <c r="B22" s="41" t="s">
        <v>18</v>
      </c>
      <c r="C22" s="28">
        <v>77</v>
      </c>
      <c r="D22" s="28">
        <v>85</v>
      </c>
      <c r="E22" s="28">
        <v>5225</v>
      </c>
      <c r="F22" s="28">
        <v>5225</v>
      </c>
    </row>
    <row r="23" spans="1:6" ht="30" customHeight="1">
      <c r="A23" s="130">
        <v>18</v>
      </c>
      <c r="B23" s="131" t="s">
        <v>19</v>
      </c>
      <c r="C23" s="137">
        <v>84</v>
      </c>
      <c r="D23" s="137">
        <v>91</v>
      </c>
      <c r="E23" s="137">
        <v>6803</v>
      </c>
      <c r="F23" s="137">
        <v>6803</v>
      </c>
    </row>
    <row r="24" spans="1:6" ht="35.25" customHeight="1">
      <c r="A24" s="354"/>
      <c r="B24" s="355" t="s">
        <v>0</v>
      </c>
      <c r="C24" s="352">
        <v>1478</v>
      </c>
      <c r="D24" s="352">
        <v>1677</v>
      </c>
      <c r="E24" s="352">
        <v>106958</v>
      </c>
      <c r="F24" s="352">
        <v>106958</v>
      </c>
    </row>
    <row r="25" spans="1:6" ht="35.25" customHeight="1">
      <c r="A25" s="424" t="s">
        <v>28</v>
      </c>
      <c r="B25" s="424"/>
      <c r="C25" s="424"/>
      <c r="D25" s="424"/>
      <c r="E25" s="424"/>
      <c r="F25" s="424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1" type="noConversion"/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H6" sqref="H6"/>
    </sheetView>
  </sheetViews>
  <sheetFormatPr defaultRowHeight="12.75"/>
  <cols>
    <col min="2" max="2" width="40.5703125" customWidth="1"/>
    <col min="3" max="3" width="16.85546875" customWidth="1"/>
  </cols>
  <sheetData>
    <row r="1" spans="1:3" ht="73.5" customHeight="1">
      <c r="A1" s="661" t="s">
        <v>316</v>
      </c>
      <c r="B1" s="662"/>
      <c r="C1" s="662"/>
    </row>
    <row r="2" spans="1:3" ht="45">
      <c r="A2" s="321" t="s">
        <v>238</v>
      </c>
      <c r="B2" s="321" t="s">
        <v>40</v>
      </c>
      <c r="C2" s="321" t="s">
        <v>317</v>
      </c>
    </row>
    <row r="3" spans="1:3" ht="18">
      <c r="A3" s="331" t="s">
        <v>90</v>
      </c>
      <c r="B3" s="332" t="s">
        <v>2</v>
      </c>
      <c r="C3" s="333">
        <v>49</v>
      </c>
    </row>
    <row r="4" spans="1:3" ht="18">
      <c r="A4" s="359" t="s">
        <v>91</v>
      </c>
      <c r="B4" s="360" t="s">
        <v>3</v>
      </c>
      <c r="C4" s="361">
        <v>19</v>
      </c>
    </row>
    <row r="5" spans="1:3" ht="18">
      <c r="A5" s="334" t="s">
        <v>92</v>
      </c>
      <c r="B5" s="335" t="s">
        <v>4</v>
      </c>
      <c r="C5" s="336">
        <v>74</v>
      </c>
    </row>
    <row r="6" spans="1:3" ht="18">
      <c r="A6" s="359" t="s">
        <v>93</v>
      </c>
      <c r="B6" s="360" t="s">
        <v>5</v>
      </c>
      <c r="C6" s="361">
        <v>100</v>
      </c>
    </row>
    <row r="7" spans="1:3" ht="18">
      <c r="A7" s="334" t="s">
        <v>94</v>
      </c>
      <c r="B7" s="335" t="s">
        <v>6</v>
      </c>
      <c r="C7" s="336">
        <v>193</v>
      </c>
    </row>
    <row r="8" spans="1:3" ht="18">
      <c r="A8" s="359" t="s">
        <v>95</v>
      </c>
      <c r="B8" s="360" t="s">
        <v>7</v>
      </c>
      <c r="C8" s="361">
        <v>355</v>
      </c>
    </row>
    <row r="9" spans="1:3" ht="18">
      <c r="A9" s="334" t="s">
        <v>96</v>
      </c>
      <c r="B9" s="335" t="s">
        <v>8</v>
      </c>
      <c r="C9" s="336">
        <v>137</v>
      </c>
    </row>
    <row r="10" spans="1:3" ht="18">
      <c r="A10" s="359" t="s">
        <v>97</v>
      </c>
      <c r="B10" s="360" t="s">
        <v>9</v>
      </c>
      <c r="C10" s="361">
        <v>142</v>
      </c>
    </row>
    <row r="11" spans="1:3" ht="18">
      <c r="A11" s="334" t="s">
        <v>98</v>
      </c>
      <c r="B11" s="335" t="s">
        <v>10</v>
      </c>
      <c r="C11" s="336">
        <v>53</v>
      </c>
    </row>
    <row r="12" spans="1:3" ht="18">
      <c r="A12" s="359" t="s">
        <v>99</v>
      </c>
      <c r="B12" s="360" t="s">
        <v>11</v>
      </c>
      <c r="C12" s="361">
        <v>25</v>
      </c>
    </row>
    <row r="13" spans="1:3" ht="18">
      <c r="A13" s="334" t="s">
        <v>100</v>
      </c>
      <c r="B13" s="335" t="s">
        <v>12</v>
      </c>
      <c r="C13" s="336">
        <v>47</v>
      </c>
    </row>
    <row r="14" spans="1:3" ht="18">
      <c r="A14" s="359" t="s">
        <v>101</v>
      </c>
      <c r="B14" s="360" t="s">
        <v>13</v>
      </c>
      <c r="C14" s="361">
        <v>88</v>
      </c>
    </row>
    <row r="15" spans="1:3" ht="18">
      <c r="A15" s="334" t="s">
        <v>102</v>
      </c>
      <c r="B15" s="335" t="s">
        <v>14</v>
      </c>
      <c r="C15" s="336">
        <v>93</v>
      </c>
    </row>
    <row r="16" spans="1:3" ht="18">
      <c r="A16" s="359" t="s">
        <v>103</v>
      </c>
      <c r="B16" s="360" t="s">
        <v>15</v>
      </c>
      <c r="C16" s="361">
        <v>123</v>
      </c>
    </row>
    <row r="17" spans="1:3" ht="18">
      <c r="A17" s="334" t="s">
        <v>104</v>
      </c>
      <c r="B17" s="335" t="s">
        <v>16</v>
      </c>
      <c r="C17" s="336">
        <v>51</v>
      </c>
    </row>
    <row r="18" spans="1:3" ht="18">
      <c r="A18" s="359" t="s">
        <v>105</v>
      </c>
      <c r="B18" s="360" t="s">
        <v>17</v>
      </c>
      <c r="C18" s="361">
        <v>181</v>
      </c>
    </row>
    <row r="19" spans="1:3" ht="18">
      <c r="A19" s="334" t="s">
        <v>106</v>
      </c>
      <c r="B19" s="335" t="s">
        <v>18</v>
      </c>
      <c r="C19" s="336">
        <v>172</v>
      </c>
    </row>
    <row r="20" spans="1:3" ht="18">
      <c r="A20" s="359" t="s">
        <v>107</v>
      </c>
      <c r="B20" s="360" t="s">
        <v>19</v>
      </c>
      <c r="C20" s="361">
        <v>47</v>
      </c>
    </row>
    <row r="21" spans="1:3" ht="20.25">
      <c r="A21" s="334"/>
      <c r="B21" s="337" t="s">
        <v>239</v>
      </c>
      <c r="C21" s="338">
        <v>1949</v>
      </c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>
      <selection activeCell="H18" sqref="H18"/>
    </sheetView>
  </sheetViews>
  <sheetFormatPr defaultRowHeight="12.75"/>
  <cols>
    <col min="2" max="2" width="24.7109375" bestFit="1" customWidth="1"/>
    <col min="3" max="3" width="25.140625" customWidth="1"/>
  </cols>
  <sheetData>
    <row r="1" spans="1:3" ht="18.75">
      <c r="A1" s="664" t="s">
        <v>240</v>
      </c>
      <c r="B1" s="664"/>
      <c r="C1" s="664"/>
    </row>
    <row r="2" spans="1:3" ht="18.75">
      <c r="A2" s="664" t="s">
        <v>241</v>
      </c>
      <c r="B2" s="664"/>
      <c r="C2" s="664"/>
    </row>
    <row r="3" spans="1:3" ht="18.75">
      <c r="A3" s="664" t="s">
        <v>242</v>
      </c>
      <c r="B3" s="664"/>
      <c r="C3" s="664"/>
    </row>
    <row r="4" spans="1:3" ht="18.75">
      <c r="A4" s="664" t="s">
        <v>243</v>
      </c>
      <c r="B4" s="664"/>
      <c r="C4" s="664"/>
    </row>
    <row r="5" spans="1:3" ht="18.75">
      <c r="A5" s="339"/>
      <c r="B5" s="665" t="s">
        <v>319</v>
      </c>
      <c r="C5" s="665"/>
    </row>
    <row r="6" spans="1:3" ht="18.75">
      <c r="A6" s="663"/>
      <c r="B6" s="663"/>
      <c r="C6" s="663"/>
    </row>
    <row r="7" spans="1:3" ht="18.75">
      <c r="A7" s="340"/>
      <c r="B7" s="341"/>
      <c r="C7" s="340"/>
    </row>
    <row r="8" spans="1:3" ht="63">
      <c r="A8" s="342" t="s">
        <v>77</v>
      </c>
      <c r="B8" s="343" t="s">
        <v>244</v>
      </c>
      <c r="C8" s="343" t="s">
        <v>318</v>
      </c>
    </row>
    <row r="9" spans="1:3" ht="15.75">
      <c r="A9" s="342">
        <v>1</v>
      </c>
      <c r="B9" s="343">
        <v>2</v>
      </c>
      <c r="C9" s="343">
        <v>4</v>
      </c>
    </row>
    <row r="10" spans="1:3" ht="20.25">
      <c r="A10" s="344">
        <v>1</v>
      </c>
      <c r="B10" s="345" t="s">
        <v>85</v>
      </c>
      <c r="C10" s="346">
        <v>435</v>
      </c>
    </row>
    <row r="11" spans="1:3" ht="20.25">
      <c r="A11" s="347">
        <v>2</v>
      </c>
      <c r="B11" s="348" t="s">
        <v>86</v>
      </c>
      <c r="C11" s="349">
        <v>308</v>
      </c>
    </row>
    <row r="12" spans="1:3" ht="20.25">
      <c r="A12" s="344">
        <v>3</v>
      </c>
      <c r="B12" s="345" t="s">
        <v>245</v>
      </c>
      <c r="C12" s="346">
        <v>487</v>
      </c>
    </row>
    <row r="13" spans="1:3" ht="20.25">
      <c r="A13" s="347">
        <v>4</v>
      </c>
      <c r="B13" s="348" t="s">
        <v>88</v>
      </c>
      <c r="C13" s="349">
        <v>880</v>
      </c>
    </row>
    <row r="14" spans="1:3" ht="20.25">
      <c r="A14" s="344">
        <v>5</v>
      </c>
      <c r="B14" s="345" t="s">
        <v>89</v>
      </c>
      <c r="C14" s="346">
        <v>764</v>
      </c>
    </row>
    <row r="15" spans="1:3" ht="20.25">
      <c r="A15" s="347">
        <v>6</v>
      </c>
      <c r="B15" s="348" t="s">
        <v>7</v>
      </c>
      <c r="C15" s="349">
        <v>1011</v>
      </c>
    </row>
    <row r="16" spans="1:3" ht="20.25">
      <c r="A16" s="344">
        <v>7</v>
      </c>
      <c r="B16" s="345" t="s">
        <v>8</v>
      </c>
      <c r="C16" s="346">
        <v>406</v>
      </c>
    </row>
    <row r="17" spans="1:3" ht="20.25">
      <c r="A17" s="347">
        <v>8</v>
      </c>
      <c r="B17" s="348" t="s">
        <v>9</v>
      </c>
      <c r="C17" s="349">
        <v>366</v>
      </c>
    </row>
    <row r="18" spans="1:3" ht="20.25">
      <c r="A18" s="344">
        <v>9</v>
      </c>
      <c r="B18" s="345" t="s">
        <v>10</v>
      </c>
      <c r="C18" s="346">
        <v>392</v>
      </c>
    </row>
    <row r="19" spans="1:3" ht="20.25">
      <c r="A19" s="347">
        <v>10</v>
      </c>
      <c r="B19" s="348" t="s">
        <v>11</v>
      </c>
      <c r="C19" s="349">
        <v>178</v>
      </c>
    </row>
    <row r="20" spans="1:3" ht="20.25">
      <c r="A20" s="344">
        <v>11</v>
      </c>
      <c r="B20" s="345" t="s">
        <v>12</v>
      </c>
      <c r="C20" s="346">
        <v>270</v>
      </c>
    </row>
    <row r="21" spans="1:3" ht="20.25">
      <c r="A21" s="347">
        <v>12</v>
      </c>
      <c r="B21" s="348" t="s">
        <v>13</v>
      </c>
      <c r="C21" s="349">
        <v>356</v>
      </c>
    </row>
    <row r="22" spans="1:3" ht="20.25">
      <c r="A22" s="344">
        <v>13</v>
      </c>
      <c r="B22" s="345" t="s">
        <v>14</v>
      </c>
      <c r="C22" s="346">
        <v>202</v>
      </c>
    </row>
    <row r="23" spans="1:3" ht="20.25">
      <c r="A23" s="347">
        <v>14</v>
      </c>
      <c r="B23" s="348" t="s">
        <v>15</v>
      </c>
      <c r="C23" s="349">
        <v>264</v>
      </c>
    </row>
    <row r="24" spans="1:3" ht="20.25">
      <c r="A24" s="344">
        <v>15</v>
      </c>
      <c r="B24" s="345" t="s">
        <v>16</v>
      </c>
      <c r="C24" s="346">
        <v>341</v>
      </c>
    </row>
    <row r="25" spans="1:3" ht="20.25">
      <c r="A25" s="347">
        <v>16</v>
      </c>
      <c r="B25" s="348" t="s">
        <v>246</v>
      </c>
      <c r="C25" s="349">
        <v>314</v>
      </c>
    </row>
    <row r="26" spans="1:3" ht="20.25">
      <c r="A26" s="344">
        <v>17</v>
      </c>
      <c r="B26" s="345" t="s">
        <v>18</v>
      </c>
      <c r="C26" s="346">
        <v>387</v>
      </c>
    </row>
    <row r="27" spans="1:3" ht="20.25">
      <c r="A27" s="347">
        <v>18</v>
      </c>
      <c r="B27" s="348" t="s">
        <v>19</v>
      </c>
      <c r="C27" s="349">
        <v>521</v>
      </c>
    </row>
    <row r="28" spans="1:3" ht="20.25">
      <c r="A28" s="350"/>
      <c r="B28" s="350" t="s">
        <v>0</v>
      </c>
      <c r="C28" s="351">
        <v>7882</v>
      </c>
    </row>
  </sheetData>
  <mergeCells count="6">
    <mergeCell ref="A6:C6"/>
    <mergeCell ref="A1:C1"/>
    <mergeCell ref="A2:C2"/>
    <mergeCell ref="A3:C3"/>
    <mergeCell ref="A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60" zoomScaleNormal="60" workbookViewId="0">
      <selection activeCell="AI9" sqref="AI9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36.85546875" customWidth="1"/>
    <col min="22" max="22" width="5.5703125" customWidth="1"/>
  </cols>
  <sheetData>
    <row r="1" spans="1:28" ht="57" customHeight="1">
      <c r="A1" s="434" t="s">
        <v>253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</row>
    <row r="2" spans="1:28" ht="18.75" customHeight="1">
      <c r="A2" s="435" t="s">
        <v>1</v>
      </c>
      <c r="B2" s="437" t="s">
        <v>40</v>
      </c>
      <c r="P2" s="439" t="s">
        <v>225</v>
      </c>
      <c r="Q2" s="439" t="s">
        <v>254</v>
      </c>
      <c r="R2" s="439" t="s">
        <v>69</v>
      </c>
    </row>
    <row r="3" spans="1:28" ht="22.5" customHeight="1">
      <c r="A3" s="435"/>
      <c r="B3" s="437"/>
      <c r="P3" s="439"/>
      <c r="Q3" s="439"/>
      <c r="R3" s="439"/>
    </row>
    <row r="4" spans="1:28" ht="19.5" customHeight="1" thickBot="1">
      <c r="A4" s="435"/>
      <c r="B4" s="437"/>
      <c r="P4" s="439"/>
      <c r="Q4" s="439"/>
      <c r="R4" s="439"/>
    </row>
    <row r="5" spans="1:28" ht="62.25" customHeight="1" thickBot="1">
      <c r="A5" s="436"/>
      <c r="B5" s="438"/>
      <c r="P5" s="440"/>
      <c r="Q5" s="440"/>
      <c r="R5" s="440"/>
      <c r="U5" s="463" t="s">
        <v>226</v>
      </c>
      <c r="V5" s="464"/>
      <c r="W5" s="441" t="s">
        <v>76</v>
      </c>
      <c r="X5" s="460"/>
      <c r="Y5" s="441" t="s">
        <v>169</v>
      </c>
      <c r="Z5" s="460"/>
      <c r="AA5" s="441" t="s">
        <v>170</v>
      </c>
      <c r="AB5" s="442"/>
    </row>
    <row r="6" spans="1:28" ht="27.95" customHeight="1" thickTop="1">
      <c r="A6" s="34">
        <v>1</v>
      </c>
      <c r="B6" s="35" t="s">
        <v>2</v>
      </c>
      <c r="C6" s="246"/>
      <c r="D6" s="247"/>
      <c r="E6" s="247"/>
      <c r="F6" s="247"/>
      <c r="G6" s="247"/>
      <c r="H6" s="247">
        <f>C6</f>
        <v>0</v>
      </c>
      <c r="I6" s="248"/>
      <c r="J6" s="249"/>
      <c r="K6" s="249"/>
      <c r="L6" s="249"/>
      <c r="M6" s="249"/>
      <c r="N6" s="250">
        <f>SUM(J6:M6)</f>
        <v>0</v>
      </c>
      <c r="O6" s="250">
        <f>SUM(H6:M6)</f>
        <v>0</v>
      </c>
      <c r="P6" s="57">
        <v>222</v>
      </c>
      <c r="Q6" s="57">
        <v>222</v>
      </c>
      <c r="R6" s="57">
        <v>400</v>
      </c>
      <c r="S6" s="27"/>
      <c r="T6" s="27"/>
      <c r="U6" s="451" t="s">
        <v>171</v>
      </c>
      <c r="V6" s="452"/>
      <c r="W6" s="457">
        <v>5805</v>
      </c>
      <c r="X6" s="458"/>
      <c r="Y6" s="443">
        <v>23264</v>
      </c>
      <c r="Z6" s="467"/>
      <c r="AA6" s="443">
        <v>18920</v>
      </c>
      <c r="AB6" s="444"/>
    </row>
    <row r="7" spans="1:28" ht="30.6" customHeight="1">
      <c r="A7" s="130">
        <v>2</v>
      </c>
      <c r="B7" s="131" t="s">
        <v>3</v>
      </c>
      <c r="C7" s="251"/>
      <c r="D7" s="252"/>
      <c r="E7" s="252"/>
      <c r="F7" s="252"/>
      <c r="G7" s="252"/>
      <c r="H7" s="252">
        <f>C7</f>
        <v>0</v>
      </c>
      <c r="I7" s="253"/>
      <c r="J7" s="253"/>
      <c r="K7" s="253"/>
      <c r="L7" s="253"/>
      <c r="M7" s="253"/>
      <c r="N7" s="254">
        <f t="shared" ref="N7:N23" si="0">SUM(J7:M7)</f>
        <v>0</v>
      </c>
      <c r="O7" s="254">
        <f t="shared" ref="O7:O23" si="1">SUM(H7:M7)</f>
        <v>0</v>
      </c>
      <c r="P7" s="141">
        <v>152</v>
      </c>
      <c r="Q7" s="141">
        <v>152</v>
      </c>
      <c r="R7" s="141">
        <v>505</v>
      </c>
      <c r="S7" s="27"/>
      <c r="T7" s="27"/>
      <c r="U7" s="447" t="s">
        <v>172</v>
      </c>
      <c r="V7" s="448"/>
      <c r="W7" s="468"/>
      <c r="X7" s="469"/>
      <c r="Y7" s="457">
        <v>4344</v>
      </c>
      <c r="Z7" s="458"/>
      <c r="AA7" s="445"/>
      <c r="AB7" s="446"/>
    </row>
    <row r="8" spans="1:28" ht="27.95" customHeight="1">
      <c r="A8" s="25">
        <v>3</v>
      </c>
      <c r="B8" s="41" t="s">
        <v>4</v>
      </c>
      <c r="C8" s="255"/>
      <c r="D8" s="256"/>
      <c r="E8" s="256"/>
      <c r="F8" s="256"/>
      <c r="G8" s="256"/>
      <c r="H8" s="256">
        <f t="shared" ref="H8:H23" si="2">C8</f>
        <v>0</v>
      </c>
      <c r="I8" s="257"/>
      <c r="J8" s="257"/>
      <c r="K8" s="257"/>
      <c r="L8" s="257"/>
      <c r="M8" s="257"/>
      <c r="N8" s="258">
        <f t="shared" si="0"/>
        <v>0</v>
      </c>
      <c r="O8" s="258">
        <f t="shared" si="1"/>
        <v>0</v>
      </c>
      <c r="P8" s="58">
        <v>358</v>
      </c>
      <c r="Q8" s="58">
        <v>358</v>
      </c>
      <c r="R8" s="58">
        <v>637</v>
      </c>
      <c r="S8" s="27"/>
      <c r="T8" s="27"/>
      <c r="U8" s="213" t="s">
        <v>173</v>
      </c>
      <c r="V8" s="214"/>
      <c r="W8" s="215"/>
      <c r="X8" s="216"/>
      <c r="Y8" s="217"/>
      <c r="Z8" s="218"/>
      <c r="AA8" s="219"/>
      <c r="AB8" s="220"/>
    </row>
    <row r="9" spans="1:28" ht="27.95" customHeight="1">
      <c r="A9" s="130">
        <v>4</v>
      </c>
      <c r="B9" s="131" t="s">
        <v>5</v>
      </c>
      <c r="C9" s="251"/>
      <c r="D9" s="252"/>
      <c r="E9" s="252"/>
      <c r="F9" s="252"/>
      <c r="G9" s="252"/>
      <c r="H9" s="252">
        <f t="shared" si="2"/>
        <v>0</v>
      </c>
      <c r="I9" s="253"/>
      <c r="J9" s="253"/>
      <c r="K9" s="253"/>
      <c r="L9" s="253"/>
      <c r="M9" s="253"/>
      <c r="N9" s="254">
        <f t="shared" si="0"/>
        <v>0</v>
      </c>
      <c r="O9" s="254">
        <f t="shared" si="1"/>
        <v>0</v>
      </c>
      <c r="P9" s="141">
        <v>852</v>
      </c>
      <c r="Q9" s="141">
        <v>852</v>
      </c>
      <c r="R9" s="141">
        <v>2186</v>
      </c>
      <c r="S9" s="27"/>
      <c r="T9" s="27"/>
      <c r="U9" s="465" t="s">
        <v>174</v>
      </c>
      <c r="V9" s="466"/>
      <c r="W9" s="457">
        <v>4732</v>
      </c>
      <c r="X9" s="458"/>
      <c r="Y9" s="457">
        <v>17725</v>
      </c>
      <c r="Z9" s="458"/>
      <c r="AA9" s="457">
        <v>14196</v>
      </c>
      <c r="AB9" s="459"/>
    </row>
    <row r="10" spans="1:28" ht="27.95" customHeight="1">
      <c r="A10" s="25">
        <v>5</v>
      </c>
      <c r="B10" s="41" t="s">
        <v>6</v>
      </c>
      <c r="C10" s="255"/>
      <c r="D10" s="256"/>
      <c r="E10" s="256"/>
      <c r="F10" s="256"/>
      <c r="G10" s="256"/>
      <c r="H10" s="256">
        <f t="shared" si="2"/>
        <v>0</v>
      </c>
      <c r="I10" s="257"/>
      <c r="J10" s="257"/>
      <c r="K10" s="257"/>
      <c r="L10" s="257"/>
      <c r="M10" s="257"/>
      <c r="N10" s="258">
        <f t="shared" si="0"/>
        <v>0</v>
      </c>
      <c r="O10" s="258">
        <f t="shared" si="1"/>
        <v>0</v>
      </c>
      <c r="P10" s="58">
        <v>773</v>
      </c>
      <c r="Q10" s="58">
        <v>773</v>
      </c>
      <c r="R10" s="58">
        <v>1316</v>
      </c>
      <c r="S10" s="27"/>
      <c r="T10" s="27"/>
      <c r="U10" s="451" t="s">
        <v>175</v>
      </c>
      <c r="V10" s="452"/>
      <c r="W10" s="453">
        <v>813</v>
      </c>
      <c r="X10" s="453"/>
      <c r="Y10" s="453">
        <v>3870</v>
      </c>
      <c r="Z10" s="453"/>
      <c r="AA10" s="453">
        <v>3252</v>
      </c>
      <c r="AB10" s="454"/>
    </row>
    <row r="11" spans="1:28" ht="27.95" customHeight="1">
      <c r="A11" s="130">
        <v>6</v>
      </c>
      <c r="B11" s="131" t="s">
        <v>7</v>
      </c>
      <c r="C11" s="251"/>
      <c r="D11" s="252"/>
      <c r="E11" s="252"/>
      <c r="F11" s="252"/>
      <c r="G11" s="252"/>
      <c r="H11" s="252">
        <f t="shared" si="2"/>
        <v>0</v>
      </c>
      <c r="I11" s="253"/>
      <c r="J11" s="253"/>
      <c r="K11" s="253"/>
      <c r="L11" s="253"/>
      <c r="M11" s="253"/>
      <c r="N11" s="254">
        <f t="shared" si="0"/>
        <v>0</v>
      </c>
      <c r="O11" s="254">
        <f t="shared" si="1"/>
        <v>0</v>
      </c>
      <c r="P11" s="141">
        <v>917</v>
      </c>
      <c r="Q11" s="141">
        <v>917</v>
      </c>
      <c r="R11" s="141">
        <v>1640</v>
      </c>
      <c r="S11" s="27"/>
      <c r="T11" s="27"/>
      <c r="U11" s="451" t="s">
        <v>176</v>
      </c>
      <c r="V11" s="452"/>
      <c r="W11" s="453">
        <v>164</v>
      </c>
      <c r="X11" s="453"/>
      <c r="Y11" s="453">
        <v>942</v>
      </c>
      <c r="Z11" s="453"/>
      <c r="AA11" s="453" t="s">
        <v>255</v>
      </c>
      <c r="AB11" s="454"/>
    </row>
    <row r="12" spans="1:28" ht="27.95" customHeight="1" thickBot="1">
      <c r="A12" s="25">
        <v>7</v>
      </c>
      <c r="B12" s="41" t="s">
        <v>8</v>
      </c>
      <c r="C12" s="255"/>
      <c r="D12" s="256"/>
      <c r="E12" s="256"/>
      <c r="F12" s="256"/>
      <c r="G12" s="256"/>
      <c r="H12" s="256">
        <f t="shared" si="2"/>
        <v>0</v>
      </c>
      <c r="I12" s="257"/>
      <c r="J12" s="257"/>
      <c r="K12" s="257"/>
      <c r="L12" s="257"/>
      <c r="M12" s="257"/>
      <c r="N12" s="258">
        <f t="shared" si="0"/>
        <v>0</v>
      </c>
      <c r="O12" s="258">
        <f t="shared" si="1"/>
        <v>0</v>
      </c>
      <c r="P12" s="57">
        <v>297</v>
      </c>
      <c r="Q12" s="58">
        <v>297</v>
      </c>
      <c r="R12" s="58">
        <v>591</v>
      </c>
      <c r="S12" s="27"/>
      <c r="T12" s="27"/>
      <c r="U12" s="461" t="s">
        <v>177</v>
      </c>
      <c r="V12" s="462"/>
      <c r="W12" s="455">
        <v>96</v>
      </c>
      <c r="X12" s="455"/>
      <c r="Y12" s="455">
        <v>727</v>
      </c>
      <c r="Z12" s="455"/>
      <c r="AA12" s="455">
        <v>652</v>
      </c>
      <c r="AB12" s="456"/>
    </row>
    <row r="13" spans="1:28" ht="27.95" customHeight="1">
      <c r="A13" s="130">
        <v>8</v>
      </c>
      <c r="B13" s="131" t="s">
        <v>9</v>
      </c>
      <c r="C13" s="251"/>
      <c r="D13" s="252"/>
      <c r="E13" s="252"/>
      <c r="F13" s="252"/>
      <c r="G13" s="252"/>
      <c r="H13" s="252">
        <f t="shared" si="2"/>
        <v>0</v>
      </c>
      <c r="I13" s="253"/>
      <c r="J13" s="253"/>
      <c r="K13" s="253"/>
      <c r="L13" s="253"/>
      <c r="M13" s="253"/>
      <c r="N13" s="254">
        <f t="shared" si="0"/>
        <v>0</v>
      </c>
      <c r="O13" s="254">
        <f t="shared" si="1"/>
        <v>0</v>
      </c>
      <c r="P13" s="141">
        <v>299</v>
      </c>
      <c r="Q13" s="141">
        <v>299</v>
      </c>
      <c r="R13" s="141">
        <v>434</v>
      </c>
      <c r="S13" s="27"/>
      <c r="T13" s="27"/>
    </row>
    <row r="14" spans="1:28" ht="27.95" customHeight="1">
      <c r="A14" s="25">
        <v>9</v>
      </c>
      <c r="B14" s="41" t="s">
        <v>10</v>
      </c>
      <c r="C14" s="255"/>
      <c r="D14" s="256"/>
      <c r="E14" s="256"/>
      <c r="F14" s="256"/>
      <c r="G14" s="256"/>
      <c r="H14" s="256">
        <f t="shared" si="2"/>
        <v>0</v>
      </c>
      <c r="I14" s="257"/>
      <c r="J14" s="257"/>
      <c r="K14" s="257"/>
      <c r="L14" s="257"/>
      <c r="M14" s="257"/>
      <c r="N14" s="258">
        <f t="shared" si="0"/>
        <v>0</v>
      </c>
      <c r="O14" s="258">
        <f t="shared" si="1"/>
        <v>0</v>
      </c>
      <c r="P14" s="58">
        <v>316</v>
      </c>
      <c r="Q14" s="58">
        <v>316</v>
      </c>
      <c r="R14" s="58">
        <v>674</v>
      </c>
      <c r="S14" s="27"/>
      <c r="T14" s="27"/>
    </row>
    <row r="15" spans="1:28" ht="27.95" customHeight="1">
      <c r="A15" s="130">
        <v>10</v>
      </c>
      <c r="B15" s="131" t="s">
        <v>11</v>
      </c>
      <c r="C15" s="251"/>
      <c r="D15" s="252"/>
      <c r="E15" s="252"/>
      <c r="F15" s="252"/>
      <c r="G15" s="252"/>
      <c r="H15" s="252">
        <f t="shared" si="2"/>
        <v>0</v>
      </c>
      <c r="I15" s="253"/>
      <c r="J15" s="253"/>
      <c r="K15" s="253"/>
      <c r="L15" s="253"/>
      <c r="M15" s="253"/>
      <c r="N15" s="254">
        <f t="shared" si="0"/>
        <v>0</v>
      </c>
      <c r="O15" s="254">
        <f t="shared" si="1"/>
        <v>0</v>
      </c>
      <c r="P15" s="141">
        <v>198</v>
      </c>
      <c r="Q15" s="141">
        <v>198</v>
      </c>
      <c r="R15" s="141">
        <v>257</v>
      </c>
      <c r="S15" s="27"/>
      <c r="T15" s="27"/>
    </row>
    <row r="16" spans="1:28" ht="27.95" customHeight="1">
      <c r="A16" s="25">
        <v>11</v>
      </c>
      <c r="B16" s="41" t="s">
        <v>12</v>
      </c>
      <c r="C16" s="255"/>
      <c r="D16" s="256"/>
      <c r="E16" s="256"/>
      <c r="F16" s="256"/>
      <c r="G16" s="256"/>
      <c r="H16" s="256">
        <f t="shared" si="2"/>
        <v>0</v>
      </c>
      <c r="I16" s="257"/>
      <c r="J16" s="257"/>
      <c r="K16" s="257"/>
      <c r="L16" s="257"/>
      <c r="M16" s="257"/>
      <c r="N16" s="258">
        <f t="shared" si="0"/>
        <v>0</v>
      </c>
      <c r="O16" s="258">
        <f t="shared" si="1"/>
        <v>0</v>
      </c>
      <c r="P16" s="58">
        <v>283</v>
      </c>
      <c r="Q16" s="58">
        <v>283</v>
      </c>
      <c r="R16" s="58">
        <v>489</v>
      </c>
      <c r="S16" s="27"/>
      <c r="T16" s="27"/>
    </row>
    <row r="17" spans="1:20" ht="27.95" customHeight="1">
      <c r="A17" s="130">
        <v>12</v>
      </c>
      <c r="B17" s="131" t="s">
        <v>13</v>
      </c>
      <c r="C17" s="251"/>
      <c r="D17" s="252"/>
      <c r="E17" s="252"/>
      <c r="F17" s="252"/>
      <c r="G17" s="252"/>
      <c r="H17" s="252">
        <f t="shared" si="2"/>
        <v>0</v>
      </c>
      <c r="I17" s="253"/>
      <c r="J17" s="253"/>
      <c r="K17" s="253"/>
      <c r="L17" s="253"/>
      <c r="M17" s="253"/>
      <c r="N17" s="254">
        <f t="shared" si="0"/>
        <v>0</v>
      </c>
      <c r="O17" s="254">
        <f t="shared" si="1"/>
        <v>0</v>
      </c>
      <c r="P17" s="141">
        <v>227</v>
      </c>
      <c r="Q17" s="141">
        <v>227</v>
      </c>
      <c r="R17" s="141">
        <v>558</v>
      </c>
      <c r="S17" s="27"/>
      <c r="T17" s="27"/>
    </row>
    <row r="18" spans="1:20" ht="27.95" customHeight="1">
      <c r="A18" s="25">
        <v>13</v>
      </c>
      <c r="B18" s="41" t="s">
        <v>14</v>
      </c>
      <c r="C18" s="255"/>
      <c r="D18" s="256"/>
      <c r="E18" s="256"/>
      <c r="F18" s="256"/>
      <c r="G18" s="256"/>
      <c r="H18" s="256">
        <f t="shared" si="2"/>
        <v>0</v>
      </c>
      <c r="I18" s="257"/>
      <c r="J18" s="257"/>
      <c r="K18" s="257"/>
      <c r="L18" s="257"/>
      <c r="M18" s="257"/>
      <c r="N18" s="258">
        <f t="shared" si="0"/>
        <v>0</v>
      </c>
      <c r="O18" s="258">
        <f t="shared" si="1"/>
        <v>0</v>
      </c>
      <c r="P18" s="58">
        <v>207</v>
      </c>
      <c r="Q18" s="58">
        <v>207</v>
      </c>
      <c r="R18" s="58">
        <v>277</v>
      </c>
      <c r="S18" s="27"/>
      <c r="T18" s="27"/>
    </row>
    <row r="19" spans="1:20" ht="27.95" customHeight="1">
      <c r="A19" s="130">
        <v>14</v>
      </c>
      <c r="B19" s="131" t="s">
        <v>15</v>
      </c>
      <c r="C19" s="251"/>
      <c r="D19" s="252"/>
      <c r="E19" s="252"/>
      <c r="F19" s="252"/>
      <c r="G19" s="252"/>
      <c r="H19" s="252">
        <f t="shared" si="2"/>
        <v>0</v>
      </c>
      <c r="I19" s="253"/>
      <c r="J19" s="253"/>
      <c r="K19" s="253"/>
      <c r="L19" s="253"/>
      <c r="M19" s="253"/>
      <c r="N19" s="254">
        <f t="shared" si="0"/>
        <v>0</v>
      </c>
      <c r="O19" s="254">
        <f t="shared" si="1"/>
        <v>0</v>
      </c>
      <c r="P19" s="141">
        <v>403</v>
      </c>
      <c r="Q19" s="141">
        <v>403</v>
      </c>
      <c r="R19" s="141">
        <v>553</v>
      </c>
      <c r="S19" s="27"/>
      <c r="T19" s="27"/>
    </row>
    <row r="20" spans="1:20" ht="27.95" customHeight="1">
      <c r="A20" s="25">
        <v>15</v>
      </c>
      <c r="B20" s="41" t="s">
        <v>16</v>
      </c>
      <c r="C20" s="255"/>
      <c r="D20" s="256"/>
      <c r="E20" s="256"/>
      <c r="F20" s="256"/>
      <c r="G20" s="256"/>
      <c r="H20" s="256">
        <f t="shared" si="2"/>
        <v>0</v>
      </c>
      <c r="I20" s="257"/>
      <c r="J20" s="257"/>
      <c r="K20" s="257"/>
      <c r="L20" s="257"/>
      <c r="M20" s="257"/>
      <c r="N20" s="258">
        <f t="shared" si="0"/>
        <v>0</v>
      </c>
      <c r="O20" s="258">
        <f t="shared" si="1"/>
        <v>0</v>
      </c>
      <c r="P20" s="58">
        <v>205</v>
      </c>
      <c r="Q20" s="58">
        <v>205</v>
      </c>
      <c r="R20" s="58">
        <v>349</v>
      </c>
      <c r="S20" s="27"/>
      <c r="T20" s="27"/>
    </row>
    <row r="21" spans="1:20" ht="27.95" customHeight="1">
      <c r="A21" s="130">
        <v>16</v>
      </c>
      <c r="B21" s="131" t="s">
        <v>17</v>
      </c>
      <c r="C21" s="251"/>
      <c r="D21" s="252"/>
      <c r="E21" s="252"/>
      <c r="F21" s="252"/>
      <c r="G21" s="252"/>
      <c r="H21" s="252">
        <f t="shared" si="2"/>
        <v>0</v>
      </c>
      <c r="I21" s="253"/>
      <c r="J21" s="253"/>
      <c r="K21" s="253"/>
      <c r="L21" s="253"/>
      <c r="M21" s="253"/>
      <c r="N21" s="254">
        <f t="shared" si="0"/>
        <v>0</v>
      </c>
      <c r="O21" s="254">
        <f t="shared" si="1"/>
        <v>0</v>
      </c>
      <c r="P21" s="141">
        <v>198</v>
      </c>
      <c r="Q21" s="141">
        <v>198</v>
      </c>
      <c r="R21" s="141">
        <v>401</v>
      </c>
      <c r="S21" s="27"/>
      <c r="T21" s="27"/>
    </row>
    <row r="22" spans="1:20" ht="27.95" customHeight="1">
      <c r="A22" s="25">
        <v>17</v>
      </c>
      <c r="B22" s="41" t="s">
        <v>18</v>
      </c>
      <c r="C22" s="255"/>
      <c r="D22" s="256"/>
      <c r="E22" s="256"/>
      <c r="F22" s="256"/>
      <c r="G22" s="256"/>
      <c r="H22" s="256">
        <f t="shared" si="2"/>
        <v>0</v>
      </c>
      <c r="I22" s="257"/>
      <c r="J22" s="257"/>
      <c r="K22" s="257"/>
      <c r="L22" s="257"/>
      <c r="M22" s="257"/>
      <c r="N22" s="258">
        <f t="shared" si="0"/>
        <v>0</v>
      </c>
      <c r="O22" s="258">
        <f t="shared" si="1"/>
        <v>0</v>
      </c>
      <c r="P22" s="58">
        <v>329</v>
      </c>
      <c r="Q22" s="58">
        <v>329</v>
      </c>
      <c r="R22" s="58">
        <v>321</v>
      </c>
      <c r="S22" s="27"/>
      <c r="T22" s="27"/>
    </row>
    <row r="23" spans="1:20" ht="27.95" customHeight="1">
      <c r="A23" s="130">
        <v>18</v>
      </c>
      <c r="B23" s="131" t="s">
        <v>19</v>
      </c>
      <c r="C23" s="251"/>
      <c r="D23" s="252"/>
      <c r="E23" s="252"/>
      <c r="F23" s="252"/>
      <c r="G23" s="252"/>
      <c r="H23" s="252">
        <f t="shared" si="2"/>
        <v>0</v>
      </c>
      <c r="I23" s="253"/>
      <c r="J23" s="253"/>
      <c r="K23" s="253"/>
      <c r="L23" s="253"/>
      <c r="M23" s="253"/>
      <c r="N23" s="254">
        <f t="shared" si="0"/>
        <v>0</v>
      </c>
      <c r="O23" s="254">
        <f t="shared" si="1"/>
        <v>0</v>
      </c>
      <c r="P23" s="141">
        <v>447</v>
      </c>
      <c r="Q23" s="141">
        <v>447</v>
      </c>
      <c r="R23" s="141">
        <v>851</v>
      </c>
      <c r="S23" s="27"/>
      <c r="T23" s="27"/>
    </row>
    <row r="24" spans="1:20" ht="27.95" customHeight="1">
      <c r="A24" s="449" t="s">
        <v>0</v>
      </c>
      <c r="B24" s="450"/>
      <c r="P24" s="59">
        <v>6683</v>
      </c>
      <c r="Q24" s="59">
        <v>6683</v>
      </c>
      <c r="R24" s="59">
        <v>12439</v>
      </c>
      <c r="S24" s="59">
        <f>SUM(S6:S23)</f>
        <v>0</v>
      </c>
    </row>
    <row r="25" spans="1:20" ht="13.9" hidden="1" customHeight="1">
      <c r="N25" s="261"/>
      <c r="O25" s="260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 ht="409.6">
      <c r="N30" s="259"/>
    </row>
  </sheetData>
  <mergeCells count="35">
    <mergeCell ref="U12:V12"/>
    <mergeCell ref="W12:X12"/>
    <mergeCell ref="Y12:Z12"/>
    <mergeCell ref="U10:V10"/>
    <mergeCell ref="U5:V5"/>
    <mergeCell ref="W5:X5"/>
    <mergeCell ref="U6:V6"/>
    <mergeCell ref="Y7:Z7"/>
    <mergeCell ref="U9:V9"/>
    <mergeCell ref="Y9:Z9"/>
    <mergeCell ref="Y6:Z6"/>
    <mergeCell ref="W6:X6"/>
    <mergeCell ref="W7:X7"/>
    <mergeCell ref="AA5:AB5"/>
    <mergeCell ref="AA6:AB6"/>
    <mergeCell ref="AA7:AB7"/>
    <mergeCell ref="U7:V7"/>
    <mergeCell ref="A24:B24"/>
    <mergeCell ref="U11:V11"/>
    <mergeCell ref="W11:X11"/>
    <mergeCell ref="Y11:Z11"/>
    <mergeCell ref="W10:X10"/>
    <mergeCell ref="AA11:AB11"/>
    <mergeCell ref="Y10:Z10"/>
    <mergeCell ref="AA10:AB10"/>
    <mergeCell ref="AA12:AB12"/>
    <mergeCell ref="W9:X9"/>
    <mergeCell ref="AA9:AB9"/>
    <mergeCell ref="Y5:Z5"/>
    <mergeCell ref="A1:R1"/>
    <mergeCell ref="A2:A5"/>
    <mergeCell ref="B2:B5"/>
    <mergeCell ref="P2:P5"/>
    <mergeCell ref="Q2:Q5"/>
    <mergeCell ref="R2:R5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50" zoomScaleNormal="50" workbookViewId="0">
      <selection activeCell="AG21" sqref="AG21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423" t="s">
        <v>24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</row>
    <row r="2" spans="1:44" ht="42" customHeight="1">
      <c r="A2" s="477" t="s">
        <v>256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206"/>
      <c r="AH2" s="206"/>
      <c r="AI2" s="206"/>
      <c r="AJ2" s="206"/>
      <c r="AK2" s="206"/>
      <c r="AL2" s="55"/>
      <c r="AM2" s="55"/>
      <c r="AN2" s="55"/>
      <c r="AO2" s="55"/>
      <c r="AP2" s="55"/>
      <c r="AQ2" s="55"/>
      <c r="AR2" s="55"/>
    </row>
    <row r="3" spans="1:44" ht="16.899999999999999" customHeight="1">
      <c r="A3" s="427" t="s">
        <v>39</v>
      </c>
      <c r="B3" s="478" t="s">
        <v>40</v>
      </c>
      <c r="C3" s="481" t="s">
        <v>168</v>
      </c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73" t="s">
        <v>215</v>
      </c>
      <c r="AD3" s="473"/>
      <c r="AE3" s="473" t="s">
        <v>257</v>
      </c>
      <c r="AF3" s="473"/>
      <c r="AG3" s="55"/>
      <c r="AH3" s="55"/>
      <c r="AI3" s="55"/>
      <c r="AJ3" s="55"/>
      <c r="AK3" s="55"/>
      <c r="AL3" s="207"/>
      <c r="AM3" s="207"/>
      <c r="AN3" s="207"/>
      <c r="AO3" s="207"/>
      <c r="AP3" s="207"/>
      <c r="AQ3" s="207"/>
      <c r="AR3" s="207"/>
    </row>
    <row r="4" spans="1:44" ht="13.15" customHeight="1">
      <c r="A4" s="427"/>
      <c r="B4" s="479"/>
      <c r="C4" s="470" t="s">
        <v>51</v>
      </c>
      <c r="D4" s="470"/>
      <c r="E4" s="470"/>
      <c r="F4" s="470"/>
      <c r="G4" s="470" t="s">
        <v>52</v>
      </c>
      <c r="H4" s="470"/>
      <c r="I4" s="470"/>
      <c r="J4" s="470"/>
      <c r="K4" s="470" t="s">
        <v>53</v>
      </c>
      <c r="L4" s="470"/>
      <c r="M4" s="470"/>
      <c r="N4" s="470"/>
      <c r="O4" s="470" t="s">
        <v>54</v>
      </c>
      <c r="P4" s="470"/>
      <c r="Q4" s="470"/>
      <c r="R4" s="470"/>
      <c r="S4" s="470" t="s">
        <v>55</v>
      </c>
      <c r="T4" s="470"/>
      <c r="U4" s="470"/>
      <c r="V4" s="470"/>
      <c r="W4" s="470" t="s">
        <v>56</v>
      </c>
      <c r="X4" s="470"/>
      <c r="Y4" s="470"/>
      <c r="Z4" s="470"/>
      <c r="AA4" s="472" t="s">
        <v>0</v>
      </c>
      <c r="AB4" s="472"/>
      <c r="AC4" s="473"/>
      <c r="AD4" s="473"/>
      <c r="AE4" s="473"/>
      <c r="AF4" s="473"/>
      <c r="AG4" s="207"/>
      <c r="AH4" s="207"/>
      <c r="AI4" s="207"/>
      <c r="AJ4" s="207"/>
      <c r="AK4" s="207"/>
      <c r="AL4" s="208"/>
      <c r="AM4" s="208"/>
      <c r="AN4" s="208"/>
      <c r="AO4" s="208"/>
      <c r="AP4" s="208"/>
      <c r="AQ4" s="208"/>
      <c r="AR4" s="208"/>
    </row>
    <row r="5" spans="1:44" ht="21" customHeight="1">
      <c r="A5" s="427"/>
      <c r="B5" s="479"/>
      <c r="C5" s="471" t="s">
        <v>57</v>
      </c>
      <c r="D5" s="471"/>
      <c r="E5" s="471" t="s">
        <v>58</v>
      </c>
      <c r="F5" s="471"/>
      <c r="G5" s="471" t="s">
        <v>57</v>
      </c>
      <c r="H5" s="471"/>
      <c r="I5" s="471" t="s">
        <v>58</v>
      </c>
      <c r="J5" s="471"/>
      <c r="K5" s="471" t="s">
        <v>57</v>
      </c>
      <c r="L5" s="471"/>
      <c r="M5" s="471" t="s">
        <v>58</v>
      </c>
      <c r="N5" s="471"/>
      <c r="O5" s="471" t="s">
        <v>57</v>
      </c>
      <c r="P5" s="471"/>
      <c r="Q5" s="471" t="s">
        <v>58</v>
      </c>
      <c r="R5" s="471"/>
      <c r="S5" s="471" t="s">
        <v>57</v>
      </c>
      <c r="T5" s="471"/>
      <c r="U5" s="471" t="s">
        <v>58</v>
      </c>
      <c r="V5" s="471"/>
      <c r="W5" s="471" t="s">
        <v>57</v>
      </c>
      <c r="X5" s="471"/>
      <c r="Y5" s="471" t="s">
        <v>58</v>
      </c>
      <c r="Z5" s="471"/>
      <c r="AA5" s="472"/>
      <c r="AB5" s="472"/>
      <c r="AC5" s="473" t="s">
        <v>59</v>
      </c>
      <c r="AD5" s="473" t="s">
        <v>60</v>
      </c>
      <c r="AE5" s="473" t="s">
        <v>59</v>
      </c>
      <c r="AF5" s="473" t="s">
        <v>60</v>
      </c>
      <c r="AG5" s="208"/>
      <c r="AH5" s="208"/>
      <c r="AI5" s="208"/>
      <c r="AJ5" s="208"/>
      <c r="AK5" s="208"/>
      <c r="AL5" s="209"/>
      <c r="AM5" s="209"/>
      <c r="AN5" s="209"/>
      <c r="AO5" s="209"/>
      <c r="AP5" s="209"/>
      <c r="AQ5" s="209"/>
      <c r="AR5" s="209"/>
    </row>
    <row r="6" spans="1:44" ht="27.95" customHeight="1" thickBot="1">
      <c r="A6" s="428"/>
      <c r="B6" s="480"/>
      <c r="C6" s="48" t="s">
        <v>61</v>
      </c>
      <c r="D6" s="48" t="s">
        <v>62</v>
      </c>
      <c r="E6" s="48" t="s">
        <v>61</v>
      </c>
      <c r="F6" s="48" t="s">
        <v>62</v>
      </c>
      <c r="G6" s="48" t="s">
        <v>61</v>
      </c>
      <c r="H6" s="48" t="s">
        <v>62</v>
      </c>
      <c r="I6" s="48" t="s">
        <v>61</v>
      </c>
      <c r="J6" s="48" t="s">
        <v>62</v>
      </c>
      <c r="K6" s="48" t="s">
        <v>61</v>
      </c>
      <c r="L6" s="48" t="s">
        <v>62</v>
      </c>
      <c r="M6" s="48" t="s">
        <v>61</v>
      </c>
      <c r="N6" s="48" t="s">
        <v>62</v>
      </c>
      <c r="O6" s="48" t="s">
        <v>61</v>
      </c>
      <c r="P6" s="48" t="s">
        <v>62</v>
      </c>
      <c r="Q6" s="48" t="s">
        <v>61</v>
      </c>
      <c r="R6" s="48" t="s">
        <v>62</v>
      </c>
      <c r="S6" s="48" t="s">
        <v>61</v>
      </c>
      <c r="T6" s="48" t="s">
        <v>62</v>
      </c>
      <c r="U6" s="48" t="s">
        <v>61</v>
      </c>
      <c r="V6" s="48" t="s">
        <v>62</v>
      </c>
      <c r="W6" s="48" t="s">
        <v>61</v>
      </c>
      <c r="X6" s="48" t="s">
        <v>62</v>
      </c>
      <c r="Y6" s="48" t="s">
        <v>61</v>
      </c>
      <c r="Z6" s="48" t="s">
        <v>62</v>
      </c>
      <c r="AA6" s="48" t="s">
        <v>63</v>
      </c>
      <c r="AB6" s="48" t="s">
        <v>62</v>
      </c>
      <c r="AC6" s="474"/>
      <c r="AD6" s="474"/>
      <c r="AE6" s="474"/>
      <c r="AF6" s="474"/>
      <c r="AG6" s="209"/>
      <c r="AH6" s="209"/>
      <c r="AI6" s="209"/>
      <c r="AJ6" s="209"/>
      <c r="AK6" s="209"/>
      <c r="AL6" s="55"/>
      <c r="AM6" s="55"/>
      <c r="AN6" s="55"/>
      <c r="AO6" s="55"/>
      <c r="AP6" s="55"/>
      <c r="AQ6" s="55"/>
      <c r="AR6" s="55"/>
    </row>
    <row r="7" spans="1:44" ht="27.95" customHeight="1" thickTop="1">
      <c r="A7" s="34">
        <v>1</v>
      </c>
      <c r="B7" s="35" t="s">
        <v>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50">
        <v>439</v>
      </c>
      <c r="AD7" s="50">
        <v>310</v>
      </c>
      <c r="AE7" s="50">
        <v>439</v>
      </c>
      <c r="AF7" s="50">
        <v>310</v>
      </c>
      <c r="AG7" s="210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</row>
    <row r="8" spans="1:44" ht="27.95" customHeight="1">
      <c r="A8" s="130">
        <v>2</v>
      </c>
      <c r="B8" s="131" t="s">
        <v>3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9"/>
      <c r="AB8" s="139"/>
      <c r="AC8" s="140">
        <v>354</v>
      </c>
      <c r="AD8" s="140">
        <v>292</v>
      </c>
      <c r="AE8" s="140">
        <v>354</v>
      </c>
      <c r="AF8" s="140">
        <v>292</v>
      </c>
      <c r="AG8" s="210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</row>
    <row r="9" spans="1:44" ht="27.95" customHeight="1">
      <c r="A9" s="25">
        <v>3</v>
      </c>
      <c r="B9" s="41" t="s">
        <v>4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49"/>
      <c r="AB9" s="49"/>
      <c r="AC9" s="52">
        <v>504</v>
      </c>
      <c r="AD9" s="52">
        <v>391</v>
      </c>
      <c r="AE9" s="52">
        <v>504</v>
      </c>
      <c r="AF9" s="52">
        <v>391</v>
      </c>
      <c r="AG9" s="210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</row>
    <row r="10" spans="1:44" ht="27.95" customHeight="1">
      <c r="A10" s="130">
        <v>4</v>
      </c>
      <c r="B10" s="131" t="s">
        <v>5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9"/>
      <c r="AB10" s="139"/>
      <c r="AC10" s="140">
        <v>1798</v>
      </c>
      <c r="AD10" s="140">
        <v>1383</v>
      </c>
      <c r="AE10" s="140">
        <v>1798</v>
      </c>
      <c r="AF10" s="140">
        <v>1383</v>
      </c>
      <c r="AG10" s="210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</row>
    <row r="11" spans="1:44" ht="27.95" customHeight="1">
      <c r="A11" s="25">
        <v>5</v>
      </c>
      <c r="B11" s="41" t="s">
        <v>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49"/>
      <c r="AB11" s="49"/>
      <c r="AC11" s="52">
        <v>1080</v>
      </c>
      <c r="AD11" s="52">
        <v>846</v>
      </c>
      <c r="AE11" s="52">
        <v>1080</v>
      </c>
      <c r="AF11" s="52">
        <v>846</v>
      </c>
      <c r="AG11" s="210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</row>
    <row r="12" spans="1:44" ht="27.95" customHeight="1">
      <c r="A12" s="130">
        <v>6</v>
      </c>
      <c r="B12" s="131" t="s">
        <v>7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  <c r="AB12" s="139"/>
      <c r="AC12" s="140">
        <v>1559</v>
      </c>
      <c r="AD12" s="140">
        <v>1170</v>
      </c>
      <c r="AE12" s="140">
        <v>1559</v>
      </c>
      <c r="AF12" s="140">
        <v>1170</v>
      </c>
      <c r="AG12" s="210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</row>
    <row r="13" spans="1:44" ht="27.95" customHeight="1">
      <c r="A13" s="25">
        <v>7</v>
      </c>
      <c r="B13" s="41" t="s">
        <v>8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49"/>
      <c r="AB13" s="49"/>
      <c r="AC13" s="52">
        <v>223</v>
      </c>
      <c r="AD13" s="52">
        <v>161</v>
      </c>
      <c r="AE13" s="52">
        <v>223</v>
      </c>
      <c r="AF13" s="52">
        <v>161</v>
      </c>
      <c r="AG13" s="210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</row>
    <row r="14" spans="1:44" ht="27.95" customHeight="1">
      <c r="A14" s="130">
        <v>8</v>
      </c>
      <c r="B14" s="131" t="s">
        <v>9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/>
      <c r="AB14" s="139"/>
      <c r="AC14" s="140">
        <v>339</v>
      </c>
      <c r="AD14" s="140">
        <v>209</v>
      </c>
      <c r="AE14" s="140">
        <v>339</v>
      </c>
      <c r="AF14" s="140">
        <v>209</v>
      </c>
      <c r="AG14" s="210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4" ht="27.95" customHeight="1">
      <c r="A15" s="25">
        <v>9</v>
      </c>
      <c r="B15" s="41" t="s">
        <v>10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49"/>
      <c r="AB15" s="49"/>
      <c r="AC15" s="52">
        <v>568</v>
      </c>
      <c r="AD15" s="52">
        <v>407</v>
      </c>
      <c r="AE15" s="52">
        <v>568</v>
      </c>
      <c r="AF15" s="52">
        <v>407</v>
      </c>
      <c r="AG15" s="210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ht="27.95" customHeight="1">
      <c r="A16" s="130">
        <v>10</v>
      </c>
      <c r="B16" s="131" t="s">
        <v>11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/>
      <c r="AB16" s="139"/>
      <c r="AC16" s="140">
        <v>211</v>
      </c>
      <c r="AD16" s="140">
        <v>124</v>
      </c>
      <c r="AE16" s="140">
        <v>211</v>
      </c>
      <c r="AF16" s="140">
        <v>124</v>
      </c>
      <c r="AG16" s="210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1:44" ht="27.95" customHeight="1">
      <c r="A17" s="25">
        <v>11</v>
      </c>
      <c r="B17" s="41" t="s">
        <v>12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49"/>
      <c r="AB17" s="49"/>
      <c r="AC17" s="52">
        <v>926</v>
      </c>
      <c r="AD17" s="52">
        <v>750</v>
      </c>
      <c r="AE17" s="52">
        <v>926</v>
      </c>
      <c r="AF17" s="52">
        <v>750</v>
      </c>
      <c r="AG17" s="210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</row>
    <row r="18" spans="1:44" ht="27.95" customHeight="1">
      <c r="A18" s="130">
        <v>12</v>
      </c>
      <c r="B18" s="131" t="s">
        <v>13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/>
      <c r="AB18" s="139"/>
      <c r="AC18" s="140">
        <v>495</v>
      </c>
      <c r="AD18" s="140">
        <v>368</v>
      </c>
      <c r="AE18" s="140">
        <v>495</v>
      </c>
      <c r="AF18" s="140">
        <v>368</v>
      </c>
      <c r="AG18" s="210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</row>
    <row r="19" spans="1:44" ht="27.95" customHeight="1">
      <c r="A19" s="25">
        <v>13</v>
      </c>
      <c r="B19" s="41" t="s">
        <v>14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49"/>
      <c r="AB19" s="49"/>
      <c r="AC19" s="52">
        <v>333</v>
      </c>
      <c r="AD19" s="52">
        <v>227</v>
      </c>
      <c r="AE19" s="52">
        <v>333</v>
      </c>
      <c r="AF19" s="52">
        <v>227</v>
      </c>
      <c r="AG19" s="210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</row>
    <row r="20" spans="1:44" ht="27.95" customHeight="1">
      <c r="A20" s="130">
        <v>14</v>
      </c>
      <c r="B20" s="131" t="s">
        <v>15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  <c r="AB20" s="139"/>
      <c r="AC20" s="140">
        <v>863</v>
      </c>
      <c r="AD20" s="140">
        <v>674</v>
      </c>
      <c r="AE20" s="140">
        <v>863</v>
      </c>
      <c r="AF20" s="140">
        <v>674</v>
      </c>
      <c r="AG20" s="210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</row>
    <row r="21" spans="1:44" ht="27.95" customHeight="1">
      <c r="A21" s="25">
        <v>15</v>
      </c>
      <c r="B21" s="41" t="s">
        <v>16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49"/>
      <c r="AB21" s="49"/>
      <c r="AC21" s="52">
        <v>133</v>
      </c>
      <c r="AD21" s="52">
        <v>93</v>
      </c>
      <c r="AE21" s="52">
        <v>133</v>
      </c>
      <c r="AF21" s="52">
        <v>93</v>
      </c>
      <c r="AG21" s="210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</row>
    <row r="22" spans="1:44" ht="27.95" customHeight="1">
      <c r="A22" s="130">
        <v>16</v>
      </c>
      <c r="B22" s="131" t="s">
        <v>17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/>
      <c r="AB22" s="139"/>
      <c r="AC22" s="140">
        <v>0</v>
      </c>
      <c r="AD22" s="140">
        <v>0</v>
      </c>
      <c r="AE22" s="140">
        <v>0</v>
      </c>
      <c r="AF22" s="140">
        <v>0</v>
      </c>
      <c r="AG22" s="210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</row>
    <row r="23" spans="1:44" ht="27.95" customHeight="1">
      <c r="A23" s="25">
        <v>17</v>
      </c>
      <c r="B23" s="41" t="s">
        <v>18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49"/>
      <c r="AB23" s="49"/>
      <c r="AC23" s="52">
        <v>302</v>
      </c>
      <c r="AD23" s="52">
        <v>182</v>
      </c>
      <c r="AE23" s="52">
        <v>302</v>
      </c>
      <c r="AF23" s="52">
        <v>182</v>
      </c>
      <c r="AG23" s="210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</row>
    <row r="24" spans="1:44" ht="36" customHeight="1">
      <c r="A24" s="130">
        <v>18</v>
      </c>
      <c r="B24" s="131" t="s">
        <v>19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9"/>
      <c r="AB24" s="139"/>
      <c r="AC24" s="140">
        <v>515</v>
      </c>
      <c r="AD24" s="140">
        <v>421</v>
      </c>
      <c r="AE24" s="140">
        <v>515</v>
      </c>
      <c r="AF24" s="140">
        <v>421</v>
      </c>
      <c r="AG24" s="210"/>
      <c r="AH24" s="55"/>
      <c r="AI24" s="55"/>
      <c r="AJ24" s="55"/>
      <c r="AK24" s="55"/>
      <c r="AL24" s="211"/>
      <c r="AM24" s="211"/>
      <c r="AN24" s="211"/>
      <c r="AO24" s="211"/>
      <c r="AP24" s="211"/>
      <c r="AQ24" s="211"/>
      <c r="AR24" s="211"/>
    </row>
    <row r="25" spans="1:44" ht="36" customHeight="1">
      <c r="A25" s="475" t="s">
        <v>0</v>
      </c>
      <c r="B25" s="47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>
        <v>10642</v>
      </c>
      <c r="AD25" s="52">
        <v>8008</v>
      </c>
      <c r="AE25" s="52">
        <v>10642</v>
      </c>
      <c r="AF25" s="52">
        <v>8008</v>
      </c>
      <c r="AG25" s="211"/>
      <c r="AH25" s="211"/>
      <c r="AI25" s="211"/>
      <c r="AJ25" s="211"/>
      <c r="AK25" s="211"/>
      <c r="AL25" s="212"/>
      <c r="AM25" s="212"/>
      <c r="AN25" s="212"/>
      <c r="AO25" s="212"/>
      <c r="AP25" s="212"/>
      <c r="AQ25" s="212"/>
      <c r="AR25" s="212"/>
    </row>
    <row r="26" spans="1:44" ht="36">
      <c r="A26" s="53"/>
      <c r="B26" s="54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64" t="s">
        <v>51</v>
      </c>
      <c r="AD26" s="264" t="s">
        <v>64</v>
      </c>
      <c r="AE26" s="264" t="s">
        <v>65</v>
      </c>
      <c r="AF26" s="264" t="s">
        <v>66</v>
      </c>
      <c r="AG26" s="264" t="s">
        <v>67</v>
      </c>
      <c r="AH26" s="264" t="s">
        <v>56</v>
      </c>
      <c r="AI26" s="314" t="s">
        <v>0</v>
      </c>
      <c r="AJ26" s="212"/>
      <c r="AK26" s="212"/>
      <c r="AL26" s="211"/>
      <c r="AM26" s="211"/>
      <c r="AN26" s="211"/>
      <c r="AO26" s="211"/>
      <c r="AP26" s="211"/>
      <c r="AQ26" s="211"/>
      <c r="AR26" s="211"/>
    </row>
    <row r="27" spans="1:44" ht="20.25">
      <c r="A27" s="483" t="s">
        <v>50</v>
      </c>
      <c r="B27" s="483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52">
        <v>1773</v>
      </c>
      <c r="AD27" s="52">
        <v>51</v>
      </c>
      <c r="AE27" s="52">
        <v>262</v>
      </c>
      <c r="AF27" s="52">
        <v>494</v>
      </c>
      <c r="AG27" s="52">
        <v>55</v>
      </c>
      <c r="AH27" s="52">
        <v>8008</v>
      </c>
      <c r="AI27" s="47">
        <f>SUM(AC27:AH27)</f>
        <v>10643</v>
      </c>
      <c r="AJ27" s="211"/>
      <c r="AK27" s="211"/>
      <c r="AL27" s="211"/>
      <c r="AM27" s="211"/>
      <c r="AN27" s="211"/>
      <c r="AO27" s="211"/>
      <c r="AP27" s="211"/>
      <c r="AQ27" s="211"/>
      <c r="AR27" s="211"/>
    </row>
    <row r="28" spans="1:44" ht="20.25">
      <c r="A28" s="483" t="s">
        <v>68</v>
      </c>
      <c r="B28" s="483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52">
        <v>270</v>
      </c>
      <c r="AD28" s="52">
        <v>6</v>
      </c>
      <c r="AE28" s="52">
        <v>43</v>
      </c>
      <c r="AF28" s="52">
        <v>87</v>
      </c>
      <c r="AG28" s="52">
        <v>5</v>
      </c>
      <c r="AH28" s="52">
        <v>1844</v>
      </c>
      <c r="AI28" s="47">
        <v>2255</v>
      </c>
      <c r="AJ28" s="211"/>
      <c r="AK28" s="211"/>
      <c r="AL28" s="55"/>
      <c r="AM28" s="55"/>
      <c r="AN28" s="55"/>
      <c r="AO28" s="55"/>
      <c r="AP28" s="55"/>
      <c r="AQ28" s="55"/>
      <c r="AR28" s="55"/>
    </row>
    <row r="29" spans="1:44" ht="15">
      <c r="A29" s="55"/>
      <c r="B29" s="56" t="s">
        <v>28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</row>
  </sheetData>
  <mergeCells count="33"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E5:F5"/>
    <mergeCell ref="AA4:AB5"/>
    <mergeCell ref="I5:J5"/>
    <mergeCell ref="K5:L5"/>
  </mergeCells>
  <phoneticPr fontId="21" type="noConversion"/>
  <pageMargins left="0.19685039370078741" right="0.11811023622047245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60" zoomScaleNormal="60" workbookViewId="0">
      <selection activeCell="J17" sqref="J17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484" t="s">
        <v>258</v>
      </c>
      <c r="B1" s="484"/>
      <c r="C1" s="484"/>
      <c r="D1" s="484"/>
      <c r="E1" s="484"/>
      <c r="F1" s="484"/>
    </row>
    <row r="2" spans="1:6" ht="18" customHeight="1">
      <c r="A2" s="478" t="s">
        <v>1</v>
      </c>
      <c r="B2" s="478" t="s">
        <v>70</v>
      </c>
      <c r="C2" s="487" t="s">
        <v>71</v>
      </c>
      <c r="D2" s="488"/>
      <c r="E2" s="489" t="s">
        <v>72</v>
      </c>
      <c r="F2" s="490"/>
    </row>
    <row r="3" spans="1:6" ht="18">
      <c r="A3" s="485"/>
      <c r="B3" s="479"/>
      <c r="C3" s="491" t="s">
        <v>228</v>
      </c>
      <c r="D3" s="491"/>
      <c r="E3" s="492" t="s">
        <v>259</v>
      </c>
      <c r="F3" s="492"/>
    </row>
    <row r="4" spans="1:6" ht="18.75" thickBot="1">
      <c r="A4" s="486"/>
      <c r="B4" s="480"/>
      <c r="C4" s="79" t="s">
        <v>73</v>
      </c>
      <c r="D4" s="79" t="s">
        <v>74</v>
      </c>
      <c r="E4" s="79" t="s">
        <v>73</v>
      </c>
      <c r="F4" s="80" t="s">
        <v>74</v>
      </c>
    </row>
    <row r="5" spans="1:6" ht="27.95" customHeight="1" thickTop="1">
      <c r="A5" s="34">
        <v>1</v>
      </c>
      <c r="B5" s="35" t="s">
        <v>2</v>
      </c>
      <c r="C5" s="142">
        <v>143</v>
      </c>
      <c r="D5" s="142">
        <v>206</v>
      </c>
      <c r="E5" s="142">
        <v>207</v>
      </c>
      <c r="F5" s="142">
        <v>318</v>
      </c>
    </row>
    <row r="6" spans="1:6" ht="27.95" customHeight="1">
      <c r="A6" s="130">
        <v>2</v>
      </c>
      <c r="B6" s="131" t="s">
        <v>3</v>
      </c>
      <c r="C6" s="143">
        <v>179</v>
      </c>
      <c r="D6" s="143">
        <v>224</v>
      </c>
      <c r="E6" s="143">
        <v>225</v>
      </c>
      <c r="F6" s="143">
        <v>293</v>
      </c>
    </row>
    <row r="7" spans="1:6" ht="27.95" customHeight="1">
      <c r="A7" s="25">
        <v>3</v>
      </c>
      <c r="B7" s="41" t="s">
        <v>4</v>
      </c>
      <c r="C7" s="144">
        <v>172</v>
      </c>
      <c r="D7" s="144">
        <v>230</v>
      </c>
      <c r="E7" s="144">
        <v>254</v>
      </c>
      <c r="F7" s="144">
        <v>385</v>
      </c>
    </row>
    <row r="8" spans="1:6" ht="27.95" customHeight="1">
      <c r="A8" s="130">
        <v>4</v>
      </c>
      <c r="B8" s="131" t="s">
        <v>5</v>
      </c>
      <c r="C8" s="143">
        <v>907</v>
      </c>
      <c r="D8" s="143">
        <v>1250</v>
      </c>
      <c r="E8" s="143">
        <v>1339</v>
      </c>
      <c r="F8" s="143">
        <v>1953</v>
      </c>
    </row>
    <row r="9" spans="1:6" ht="27.95" customHeight="1">
      <c r="A9" s="25">
        <v>5</v>
      </c>
      <c r="B9" s="41" t="s">
        <v>6</v>
      </c>
      <c r="C9" s="144">
        <v>1353</v>
      </c>
      <c r="D9" s="144">
        <v>1752</v>
      </c>
      <c r="E9" s="144">
        <v>1980</v>
      </c>
      <c r="F9" s="144">
        <v>2620</v>
      </c>
    </row>
    <row r="10" spans="1:6" ht="27.95" customHeight="1">
      <c r="A10" s="130">
        <v>6</v>
      </c>
      <c r="B10" s="131" t="s">
        <v>7</v>
      </c>
      <c r="C10" s="143">
        <v>1016</v>
      </c>
      <c r="D10" s="143">
        <v>1267</v>
      </c>
      <c r="E10" s="143">
        <v>1707</v>
      </c>
      <c r="F10" s="143">
        <v>2174</v>
      </c>
    </row>
    <row r="11" spans="1:6" ht="27.95" customHeight="1">
      <c r="A11" s="25">
        <v>7</v>
      </c>
      <c r="B11" s="41" t="s">
        <v>8</v>
      </c>
      <c r="C11" s="144">
        <v>898</v>
      </c>
      <c r="D11" s="144">
        <v>1160</v>
      </c>
      <c r="E11" s="144">
        <v>1249</v>
      </c>
      <c r="F11" s="144">
        <v>1699</v>
      </c>
    </row>
    <row r="12" spans="1:6" ht="27.95" customHeight="1">
      <c r="A12" s="130">
        <v>8</v>
      </c>
      <c r="B12" s="131" t="s">
        <v>9</v>
      </c>
      <c r="C12" s="143">
        <v>198</v>
      </c>
      <c r="D12" s="143">
        <v>270</v>
      </c>
      <c r="E12" s="143">
        <v>289</v>
      </c>
      <c r="F12" s="143">
        <v>427</v>
      </c>
    </row>
    <row r="13" spans="1:6" ht="27.95" customHeight="1">
      <c r="A13" s="25">
        <v>9</v>
      </c>
      <c r="B13" s="41" t="s">
        <v>10</v>
      </c>
      <c r="C13" s="145">
        <v>601</v>
      </c>
      <c r="D13" s="145">
        <v>687</v>
      </c>
      <c r="E13" s="145">
        <v>886</v>
      </c>
      <c r="F13" s="144">
        <v>1056</v>
      </c>
    </row>
    <row r="14" spans="1:6" ht="27.95" customHeight="1">
      <c r="A14" s="130">
        <v>10</v>
      </c>
      <c r="B14" s="131" t="s">
        <v>11</v>
      </c>
      <c r="C14" s="143">
        <v>185</v>
      </c>
      <c r="D14" s="143">
        <v>252</v>
      </c>
      <c r="E14" s="143">
        <v>236</v>
      </c>
      <c r="F14" s="143">
        <v>350</v>
      </c>
    </row>
    <row r="15" spans="1:6" ht="27.95" customHeight="1">
      <c r="A15" s="25">
        <v>11</v>
      </c>
      <c r="B15" s="41" t="s">
        <v>12</v>
      </c>
      <c r="C15" s="144">
        <v>130</v>
      </c>
      <c r="D15" s="145">
        <v>165</v>
      </c>
      <c r="E15" s="144">
        <v>180</v>
      </c>
      <c r="F15" s="144">
        <v>250</v>
      </c>
    </row>
    <row r="16" spans="1:6" ht="27.95" customHeight="1">
      <c r="A16" s="130">
        <v>12</v>
      </c>
      <c r="B16" s="131" t="s">
        <v>13</v>
      </c>
      <c r="C16" s="143">
        <v>229</v>
      </c>
      <c r="D16" s="143">
        <v>307</v>
      </c>
      <c r="E16" s="143">
        <v>361</v>
      </c>
      <c r="F16" s="143">
        <v>517</v>
      </c>
    </row>
    <row r="17" spans="1:6" ht="27.95" customHeight="1">
      <c r="A17" s="25">
        <v>13</v>
      </c>
      <c r="B17" s="41" t="s">
        <v>14</v>
      </c>
      <c r="C17" s="144">
        <v>329</v>
      </c>
      <c r="D17" s="144">
        <v>464</v>
      </c>
      <c r="E17" s="144">
        <v>437</v>
      </c>
      <c r="F17" s="144">
        <v>635</v>
      </c>
    </row>
    <row r="18" spans="1:6" ht="27.95" customHeight="1">
      <c r="A18" s="130">
        <v>14</v>
      </c>
      <c r="B18" s="131" t="s">
        <v>15</v>
      </c>
      <c r="C18" s="143">
        <v>322</v>
      </c>
      <c r="D18" s="143">
        <v>446</v>
      </c>
      <c r="E18" s="143">
        <v>463</v>
      </c>
      <c r="F18" s="143">
        <v>673</v>
      </c>
    </row>
    <row r="19" spans="1:6" ht="27.95" customHeight="1">
      <c r="A19" s="25">
        <v>15</v>
      </c>
      <c r="B19" s="41" t="s">
        <v>16</v>
      </c>
      <c r="C19" s="144">
        <v>366</v>
      </c>
      <c r="D19" s="144">
        <v>511</v>
      </c>
      <c r="E19" s="144">
        <v>477</v>
      </c>
      <c r="F19" s="144">
        <v>732</v>
      </c>
    </row>
    <row r="20" spans="1:6" ht="27.95" customHeight="1">
      <c r="A20" s="130">
        <v>16</v>
      </c>
      <c r="B20" s="131" t="s">
        <v>17</v>
      </c>
      <c r="C20" s="143">
        <v>38</v>
      </c>
      <c r="D20" s="143">
        <v>54</v>
      </c>
      <c r="E20" s="143">
        <v>50</v>
      </c>
      <c r="F20" s="143">
        <v>79</v>
      </c>
    </row>
    <row r="21" spans="1:6" ht="27.95" customHeight="1">
      <c r="A21" s="25">
        <v>17</v>
      </c>
      <c r="B21" s="41" t="s">
        <v>18</v>
      </c>
      <c r="C21" s="144">
        <v>890</v>
      </c>
      <c r="D21" s="144">
        <v>1174</v>
      </c>
      <c r="E21" s="144">
        <v>1157</v>
      </c>
      <c r="F21" s="144">
        <v>1560</v>
      </c>
    </row>
    <row r="22" spans="1:6" ht="27.95" customHeight="1">
      <c r="A22" s="130">
        <v>18</v>
      </c>
      <c r="B22" s="131" t="s">
        <v>19</v>
      </c>
      <c r="C22" s="146">
        <v>707</v>
      </c>
      <c r="D22" s="143">
        <v>918</v>
      </c>
      <c r="E22" s="146">
        <v>1059</v>
      </c>
      <c r="F22" s="143">
        <v>1459</v>
      </c>
    </row>
    <row r="23" spans="1:6" ht="27.95" customHeight="1">
      <c r="A23" s="415" t="s">
        <v>0</v>
      </c>
      <c r="B23" s="416"/>
      <c r="C23" s="81">
        <f>SUM(C5:C22)</f>
        <v>8663</v>
      </c>
      <c r="D23" s="81">
        <f t="shared" ref="D23:F23" si="0">SUM(D5:D22)</f>
        <v>11337</v>
      </c>
      <c r="E23" s="81">
        <f t="shared" si="0"/>
        <v>12556</v>
      </c>
      <c r="F23" s="81">
        <f t="shared" si="0"/>
        <v>17180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87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0" zoomScaleNormal="70" workbookViewId="0">
      <selection activeCell="B8" sqref="B8"/>
    </sheetView>
  </sheetViews>
  <sheetFormatPr defaultRowHeight="12.75"/>
  <cols>
    <col min="1" max="1" width="6.5703125" customWidth="1"/>
    <col min="2" max="2" width="35.140625" customWidth="1"/>
    <col min="3" max="3" width="17.7109375" customWidth="1"/>
    <col min="4" max="4" width="14.5703125" customWidth="1"/>
    <col min="5" max="6" width="14.42578125" customWidth="1"/>
  </cols>
  <sheetData>
    <row r="1" spans="1:8" ht="51" customHeight="1">
      <c r="A1" s="498" t="s">
        <v>260</v>
      </c>
      <c r="B1" s="498"/>
      <c r="C1" s="498"/>
      <c r="D1" s="498"/>
      <c r="E1" s="498"/>
      <c r="F1" s="498"/>
    </row>
    <row r="2" spans="1:8" ht="16.5" customHeight="1">
      <c r="A2" s="495" t="s">
        <v>75</v>
      </c>
      <c r="B2" s="497" t="s">
        <v>40</v>
      </c>
      <c r="C2" s="499" t="s">
        <v>261</v>
      </c>
      <c r="D2" s="499"/>
      <c r="E2" s="500" t="s">
        <v>262</v>
      </c>
      <c r="F2" s="501"/>
    </row>
    <row r="3" spans="1:8" ht="48.75" customHeight="1">
      <c r="A3" s="496"/>
      <c r="B3" s="497"/>
      <c r="C3" s="315" t="s">
        <v>224</v>
      </c>
      <c r="D3" s="315" t="s">
        <v>223</v>
      </c>
      <c r="E3" s="315" t="s">
        <v>224</v>
      </c>
      <c r="F3" s="315" t="s">
        <v>223</v>
      </c>
    </row>
    <row r="4" spans="1:8" s="11" customFormat="1" ht="27.95" customHeight="1">
      <c r="A4" s="83">
        <v>1</v>
      </c>
      <c r="B4" s="35" t="s">
        <v>140</v>
      </c>
      <c r="C4" s="366">
        <v>591</v>
      </c>
      <c r="D4" s="368">
        <v>1198</v>
      </c>
      <c r="E4" s="369">
        <v>938</v>
      </c>
      <c r="F4" s="368">
        <v>1860</v>
      </c>
    </row>
    <row r="5" spans="1:8" ht="27.95" customHeight="1">
      <c r="A5" s="182">
        <v>2</v>
      </c>
      <c r="B5" s="131" t="s">
        <v>141</v>
      </c>
      <c r="C5" s="135">
        <v>542</v>
      </c>
      <c r="D5" s="370">
        <v>1222</v>
      </c>
      <c r="E5" s="170">
        <v>932</v>
      </c>
      <c r="F5" s="370">
        <v>2026</v>
      </c>
      <c r="H5" s="11"/>
    </row>
    <row r="6" spans="1:8" ht="27.95" customHeight="1">
      <c r="A6" s="84">
        <v>3</v>
      </c>
      <c r="B6" s="41" t="s">
        <v>142</v>
      </c>
      <c r="C6" s="367">
        <v>1068</v>
      </c>
      <c r="D6" s="371">
        <v>2081</v>
      </c>
      <c r="E6" s="64">
        <v>1902</v>
      </c>
      <c r="F6" s="371">
        <v>3587</v>
      </c>
      <c r="H6" s="11"/>
    </row>
    <row r="7" spans="1:8" s="12" customFormat="1" ht="27.95" customHeight="1">
      <c r="A7" s="147">
        <v>4</v>
      </c>
      <c r="B7" s="131" t="s">
        <v>143</v>
      </c>
      <c r="C7" s="135">
        <v>1853</v>
      </c>
      <c r="D7" s="370">
        <v>3971</v>
      </c>
      <c r="E7" s="170">
        <v>2999</v>
      </c>
      <c r="F7" s="370">
        <v>6274</v>
      </c>
    </row>
    <row r="8" spans="1:8" ht="27.95" customHeight="1">
      <c r="A8" s="84">
        <v>5</v>
      </c>
      <c r="B8" s="41" t="s">
        <v>144</v>
      </c>
      <c r="C8" s="367">
        <v>1469</v>
      </c>
      <c r="D8" s="371">
        <v>3019</v>
      </c>
      <c r="E8" s="64">
        <v>2038</v>
      </c>
      <c r="F8" s="371">
        <v>4070</v>
      </c>
      <c r="H8" s="11"/>
    </row>
    <row r="9" spans="1:8" ht="27.95" customHeight="1">
      <c r="A9" s="147">
        <v>6</v>
      </c>
      <c r="B9" s="131" t="s">
        <v>145</v>
      </c>
      <c r="C9" s="135">
        <v>2099</v>
      </c>
      <c r="D9" s="370">
        <v>4576</v>
      </c>
      <c r="E9" s="170">
        <v>3339</v>
      </c>
      <c r="F9" s="370">
        <v>7079</v>
      </c>
      <c r="H9" s="11"/>
    </row>
    <row r="10" spans="1:8" s="12" customFormat="1" ht="27.95" customHeight="1">
      <c r="A10" s="84">
        <v>7</v>
      </c>
      <c r="B10" s="41" t="s">
        <v>146</v>
      </c>
      <c r="C10" s="367">
        <v>736</v>
      </c>
      <c r="D10" s="372">
        <v>1506</v>
      </c>
      <c r="E10" s="66">
        <v>1155</v>
      </c>
      <c r="F10" s="372">
        <v>2313</v>
      </c>
    </row>
    <row r="11" spans="1:8" s="12" customFormat="1" ht="27.95" customHeight="1">
      <c r="A11" s="147">
        <v>8</v>
      </c>
      <c r="B11" s="131" t="s">
        <v>147</v>
      </c>
      <c r="C11" s="135">
        <v>530</v>
      </c>
      <c r="D11" s="370">
        <v>1072</v>
      </c>
      <c r="E11" s="170">
        <v>753</v>
      </c>
      <c r="F11" s="370">
        <v>1487</v>
      </c>
    </row>
    <row r="12" spans="1:8" ht="27.95" customHeight="1">
      <c r="A12" s="84">
        <v>9</v>
      </c>
      <c r="B12" s="41" t="s">
        <v>148</v>
      </c>
      <c r="C12" s="367">
        <v>471</v>
      </c>
      <c r="D12" s="371">
        <v>1015</v>
      </c>
      <c r="E12" s="64">
        <v>737</v>
      </c>
      <c r="F12" s="371">
        <v>1533</v>
      </c>
      <c r="H12" s="11"/>
    </row>
    <row r="13" spans="1:8" s="12" customFormat="1" ht="27.95" customHeight="1">
      <c r="A13" s="147">
        <v>10</v>
      </c>
      <c r="B13" s="131" t="s">
        <v>149</v>
      </c>
      <c r="C13" s="135">
        <v>675</v>
      </c>
      <c r="D13" s="370">
        <v>1266</v>
      </c>
      <c r="E13" s="170">
        <v>976</v>
      </c>
      <c r="F13" s="370">
        <v>1786</v>
      </c>
    </row>
    <row r="14" spans="1:8" ht="27.95" customHeight="1">
      <c r="A14" s="84">
        <v>11</v>
      </c>
      <c r="B14" s="41" t="s">
        <v>150</v>
      </c>
      <c r="C14" s="367">
        <v>638</v>
      </c>
      <c r="D14" s="371">
        <v>1374</v>
      </c>
      <c r="E14" s="64">
        <v>889</v>
      </c>
      <c r="F14" s="371">
        <v>1880</v>
      </c>
      <c r="H14" s="11"/>
    </row>
    <row r="15" spans="1:8" s="11" customFormat="1" ht="27.95" customHeight="1">
      <c r="A15" s="147">
        <v>12</v>
      </c>
      <c r="B15" s="131" t="s">
        <v>151</v>
      </c>
      <c r="C15" s="135">
        <v>753</v>
      </c>
      <c r="D15" s="370">
        <v>1609</v>
      </c>
      <c r="E15" s="170">
        <v>1273</v>
      </c>
      <c r="F15" s="370">
        <v>2522</v>
      </c>
    </row>
    <row r="16" spans="1:8" ht="27.95" customHeight="1">
      <c r="A16" s="84">
        <v>13</v>
      </c>
      <c r="B16" s="41" t="s">
        <v>152</v>
      </c>
      <c r="C16" s="367">
        <v>718</v>
      </c>
      <c r="D16" s="371">
        <v>1353</v>
      </c>
      <c r="E16" s="64">
        <v>1069</v>
      </c>
      <c r="F16" s="371">
        <v>1981</v>
      </c>
      <c r="H16" s="11"/>
    </row>
    <row r="17" spans="1:8" s="12" customFormat="1" ht="27.95" customHeight="1">
      <c r="A17" s="147">
        <v>14</v>
      </c>
      <c r="B17" s="131" t="s">
        <v>153</v>
      </c>
      <c r="C17" s="135">
        <v>790</v>
      </c>
      <c r="D17" s="370">
        <v>1690</v>
      </c>
      <c r="E17" s="170">
        <v>1109</v>
      </c>
      <c r="F17" s="370">
        <v>2288</v>
      </c>
    </row>
    <row r="18" spans="1:8" ht="27.95" customHeight="1">
      <c r="A18" s="84">
        <v>15</v>
      </c>
      <c r="B18" s="41" t="s">
        <v>154</v>
      </c>
      <c r="C18" s="367">
        <v>789</v>
      </c>
      <c r="D18" s="371">
        <v>1595</v>
      </c>
      <c r="E18" s="64">
        <v>1160</v>
      </c>
      <c r="F18" s="371">
        <v>2316</v>
      </c>
      <c r="H18" s="11"/>
    </row>
    <row r="19" spans="1:8" ht="27.95" customHeight="1">
      <c r="A19" s="147">
        <v>16</v>
      </c>
      <c r="B19" s="131" t="s">
        <v>155</v>
      </c>
      <c r="C19" s="135">
        <v>248</v>
      </c>
      <c r="D19" s="370">
        <v>496</v>
      </c>
      <c r="E19" s="170">
        <v>393</v>
      </c>
      <c r="F19" s="370">
        <v>781</v>
      </c>
      <c r="H19" s="11"/>
    </row>
    <row r="20" spans="1:8" ht="27.95" customHeight="1">
      <c r="A20" s="84">
        <v>17</v>
      </c>
      <c r="B20" s="41" t="s">
        <v>156</v>
      </c>
      <c r="C20" s="367">
        <v>771</v>
      </c>
      <c r="D20" s="371">
        <v>1526</v>
      </c>
      <c r="E20" s="64">
        <v>1156</v>
      </c>
      <c r="F20" s="371">
        <v>2228</v>
      </c>
      <c r="H20" s="11"/>
    </row>
    <row r="21" spans="1:8" ht="27.95" customHeight="1">
      <c r="A21" s="147">
        <v>18</v>
      </c>
      <c r="B21" s="131" t="s">
        <v>157</v>
      </c>
      <c r="C21" s="135">
        <v>830</v>
      </c>
      <c r="D21" s="370">
        <v>1758</v>
      </c>
      <c r="E21" s="170">
        <v>1176</v>
      </c>
      <c r="F21" s="370">
        <v>2414</v>
      </c>
      <c r="H21" s="11"/>
    </row>
    <row r="22" spans="1:8" s="13" customFormat="1" ht="27.95" customHeight="1">
      <c r="A22" s="493" t="s">
        <v>0</v>
      </c>
      <c r="B22" s="494"/>
      <c r="C22" s="31">
        <f>SUM(C4:C21)</f>
        <v>15571</v>
      </c>
      <c r="D22" s="31">
        <f>SUM(D4:D21)</f>
        <v>32327</v>
      </c>
      <c r="E22" s="96">
        <v>23994</v>
      </c>
      <c r="F22" s="96">
        <v>48425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ageMargins left="0.56000000000000005" right="0.16" top="0.61" bottom="0.44" header="0.5" footer="0.46"/>
  <pageSetup paperSize="9" scale="95" fitToHeight="0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81" zoomScaleNormal="81" workbookViewId="0">
      <selection activeCell="G17" sqref="G17"/>
    </sheetView>
  </sheetViews>
  <sheetFormatPr defaultColWidth="8.7109375" defaultRowHeight="12.75"/>
  <cols>
    <col min="1" max="1" width="5" style="323" customWidth="1"/>
    <col min="2" max="2" width="24.140625" style="326" customWidth="1"/>
    <col min="3" max="3" width="18.140625" style="323" customWidth="1"/>
    <col min="4" max="4" width="21" style="323" customWidth="1"/>
    <col min="5" max="5" width="17.28515625" style="323" customWidth="1"/>
    <col min="6" max="6" width="19.85546875" style="323" customWidth="1"/>
    <col min="7" max="16384" width="8.7109375" style="323"/>
  </cols>
  <sheetData>
    <row r="1" spans="1:6" s="322" customFormat="1" ht="56.25" customHeight="1">
      <c r="B1" s="503" t="s">
        <v>263</v>
      </c>
      <c r="C1" s="503"/>
      <c r="D1" s="503"/>
      <c r="E1" s="503"/>
      <c r="F1" s="503"/>
    </row>
    <row r="2" spans="1:6" ht="49.5" customHeight="1">
      <c r="A2" s="504"/>
      <c r="B2" s="505" t="s">
        <v>40</v>
      </c>
      <c r="C2" s="502" t="s">
        <v>264</v>
      </c>
      <c r="D2" s="502" t="s">
        <v>265</v>
      </c>
      <c r="E2" s="502" t="s">
        <v>266</v>
      </c>
      <c r="F2" s="502"/>
    </row>
    <row r="3" spans="1:6" ht="69" customHeight="1">
      <c r="A3" s="504"/>
      <c r="B3" s="505"/>
      <c r="C3" s="502" t="s">
        <v>267</v>
      </c>
      <c r="D3" s="502"/>
      <c r="E3" s="502" t="s">
        <v>267</v>
      </c>
      <c r="F3" s="502"/>
    </row>
    <row r="4" spans="1:6" s="324" customFormat="1" ht="18.399999999999999" customHeight="1">
      <c r="A4" s="504"/>
      <c r="B4" s="505"/>
      <c r="C4" s="373" t="s">
        <v>268</v>
      </c>
      <c r="D4" s="373" t="s">
        <v>269</v>
      </c>
      <c r="E4" s="373" t="s">
        <v>268</v>
      </c>
      <c r="F4" s="373" t="s">
        <v>269</v>
      </c>
    </row>
    <row r="5" spans="1:6" s="324" customFormat="1" ht="18.399999999999999" customHeight="1">
      <c r="A5" s="374">
        <v>1</v>
      </c>
      <c r="B5" s="375" t="s">
        <v>140</v>
      </c>
      <c r="C5" s="376">
        <v>197</v>
      </c>
      <c r="D5" s="376">
        <v>213</v>
      </c>
      <c r="E5" s="376">
        <v>313</v>
      </c>
      <c r="F5" s="376">
        <v>350</v>
      </c>
    </row>
    <row r="6" spans="1:6" s="324" customFormat="1" ht="18.399999999999999" customHeight="1">
      <c r="A6" s="380">
        <v>2</v>
      </c>
      <c r="B6" s="381" t="s">
        <v>141</v>
      </c>
      <c r="C6" s="382">
        <v>188</v>
      </c>
      <c r="D6" s="382">
        <v>204</v>
      </c>
      <c r="E6" s="382">
        <v>328</v>
      </c>
      <c r="F6" s="382">
        <v>360</v>
      </c>
    </row>
    <row r="7" spans="1:6" s="324" customFormat="1" ht="18.399999999999999" customHeight="1">
      <c r="A7" s="374">
        <v>3</v>
      </c>
      <c r="B7" s="375" t="s">
        <v>142</v>
      </c>
      <c r="C7" s="376">
        <v>305</v>
      </c>
      <c r="D7" s="376">
        <v>321</v>
      </c>
      <c r="E7" s="376">
        <v>479</v>
      </c>
      <c r="F7" s="376">
        <v>504</v>
      </c>
    </row>
    <row r="8" spans="1:6" s="324" customFormat="1" ht="18.399999999999999" customHeight="1">
      <c r="A8" s="380">
        <v>4</v>
      </c>
      <c r="B8" s="381" t="s">
        <v>143</v>
      </c>
      <c r="C8" s="382">
        <v>822</v>
      </c>
      <c r="D8" s="382">
        <v>859</v>
      </c>
      <c r="E8" s="382">
        <v>1461</v>
      </c>
      <c r="F8" s="382">
        <v>1531</v>
      </c>
    </row>
    <row r="9" spans="1:6" s="324" customFormat="1" ht="18.399999999999999" customHeight="1">
      <c r="A9" s="374">
        <v>5</v>
      </c>
      <c r="B9" s="375" t="s">
        <v>144</v>
      </c>
      <c r="C9" s="376">
        <v>566</v>
      </c>
      <c r="D9" s="376">
        <v>601</v>
      </c>
      <c r="E9" s="376">
        <v>912</v>
      </c>
      <c r="F9" s="376">
        <v>979</v>
      </c>
    </row>
    <row r="10" spans="1:6" s="324" customFormat="1" ht="18.399999999999999" customHeight="1">
      <c r="A10" s="380">
        <v>6</v>
      </c>
      <c r="B10" s="381" t="s">
        <v>145</v>
      </c>
      <c r="C10" s="382">
        <v>709</v>
      </c>
      <c r="D10" s="382">
        <v>751</v>
      </c>
      <c r="E10" s="382">
        <v>1188</v>
      </c>
      <c r="F10" s="382">
        <v>1287</v>
      </c>
    </row>
    <row r="11" spans="1:6" s="324" customFormat="1" ht="18.399999999999999" customHeight="1">
      <c r="A11" s="374">
        <v>7</v>
      </c>
      <c r="B11" s="375" t="s">
        <v>146</v>
      </c>
      <c r="C11" s="376">
        <v>288</v>
      </c>
      <c r="D11" s="376">
        <v>312</v>
      </c>
      <c r="E11" s="376">
        <v>455</v>
      </c>
      <c r="F11" s="376">
        <v>485</v>
      </c>
    </row>
    <row r="12" spans="1:6" s="324" customFormat="1" ht="18.399999999999999" customHeight="1">
      <c r="A12" s="380">
        <v>8</v>
      </c>
      <c r="B12" s="381" t="s">
        <v>147</v>
      </c>
      <c r="C12" s="382">
        <v>249</v>
      </c>
      <c r="D12" s="382">
        <v>257</v>
      </c>
      <c r="E12" s="382">
        <v>355</v>
      </c>
      <c r="F12" s="382">
        <v>370</v>
      </c>
    </row>
    <row r="13" spans="1:6" s="324" customFormat="1" ht="18.399999999999999" customHeight="1">
      <c r="A13" s="374">
        <v>9</v>
      </c>
      <c r="B13" s="375" t="s">
        <v>148</v>
      </c>
      <c r="C13" s="376">
        <v>273</v>
      </c>
      <c r="D13" s="376">
        <v>289</v>
      </c>
      <c r="E13" s="376">
        <v>427</v>
      </c>
      <c r="F13" s="376">
        <v>454</v>
      </c>
    </row>
    <row r="14" spans="1:6" s="324" customFormat="1" ht="18.399999999999999" customHeight="1">
      <c r="A14" s="380">
        <v>10</v>
      </c>
      <c r="B14" s="381" t="s">
        <v>149</v>
      </c>
      <c r="C14" s="382">
        <v>118</v>
      </c>
      <c r="D14" s="382">
        <v>122</v>
      </c>
      <c r="E14" s="382">
        <v>180</v>
      </c>
      <c r="F14" s="382">
        <v>188</v>
      </c>
    </row>
    <row r="15" spans="1:6" s="324" customFormat="1" ht="18.399999999999999" customHeight="1">
      <c r="A15" s="374">
        <v>11</v>
      </c>
      <c r="B15" s="375" t="s">
        <v>150</v>
      </c>
      <c r="C15" s="376">
        <v>219</v>
      </c>
      <c r="D15" s="376">
        <v>230</v>
      </c>
      <c r="E15" s="376">
        <v>355</v>
      </c>
      <c r="F15" s="376">
        <v>376</v>
      </c>
    </row>
    <row r="16" spans="1:6" s="324" customFormat="1" ht="18.399999999999999" customHeight="1">
      <c r="A16" s="380">
        <v>12</v>
      </c>
      <c r="B16" s="381" t="s">
        <v>151</v>
      </c>
      <c r="C16" s="382">
        <v>230</v>
      </c>
      <c r="D16" s="382">
        <v>246</v>
      </c>
      <c r="E16" s="382">
        <v>401</v>
      </c>
      <c r="F16" s="382">
        <v>434</v>
      </c>
    </row>
    <row r="17" spans="1:6" s="324" customFormat="1" ht="18.399999999999999" customHeight="1">
      <c r="A17" s="374">
        <v>13</v>
      </c>
      <c r="B17" s="375" t="s">
        <v>152</v>
      </c>
      <c r="C17" s="376">
        <v>135</v>
      </c>
      <c r="D17" s="376">
        <v>143</v>
      </c>
      <c r="E17" s="376">
        <v>212</v>
      </c>
      <c r="F17" s="376">
        <v>223</v>
      </c>
    </row>
    <row r="18" spans="1:6" s="324" customFormat="1" ht="18.399999999999999" customHeight="1">
      <c r="A18" s="380">
        <v>14</v>
      </c>
      <c r="B18" s="381" t="s">
        <v>153</v>
      </c>
      <c r="C18" s="382">
        <v>263</v>
      </c>
      <c r="D18" s="382">
        <v>286</v>
      </c>
      <c r="E18" s="382">
        <v>393</v>
      </c>
      <c r="F18" s="382">
        <v>433</v>
      </c>
    </row>
    <row r="19" spans="1:6" s="324" customFormat="1" ht="18.399999999999999" customHeight="1">
      <c r="A19" s="374">
        <v>15</v>
      </c>
      <c r="B19" s="375" t="s">
        <v>154</v>
      </c>
      <c r="C19" s="376">
        <v>175</v>
      </c>
      <c r="D19" s="376">
        <v>183</v>
      </c>
      <c r="E19" s="376">
        <v>298</v>
      </c>
      <c r="F19" s="376">
        <v>324</v>
      </c>
    </row>
    <row r="20" spans="1:6" s="324" customFormat="1" ht="18.399999999999999" customHeight="1">
      <c r="A20" s="380">
        <v>16</v>
      </c>
      <c r="B20" s="381" t="s">
        <v>155</v>
      </c>
      <c r="C20" s="382">
        <v>184</v>
      </c>
      <c r="D20" s="382">
        <v>193</v>
      </c>
      <c r="E20" s="382">
        <v>296</v>
      </c>
      <c r="F20" s="382">
        <v>312</v>
      </c>
    </row>
    <row r="21" spans="1:6" s="324" customFormat="1" ht="18.399999999999999" customHeight="1">
      <c r="A21" s="374">
        <v>17</v>
      </c>
      <c r="B21" s="375" t="s">
        <v>156</v>
      </c>
      <c r="C21" s="376">
        <v>245</v>
      </c>
      <c r="D21" s="376">
        <v>260</v>
      </c>
      <c r="E21" s="376">
        <v>372</v>
      </c>
      <c r="F21" s="376">
        <v>398</v>
      </c>
    </row>
    <row r="22" spans="1:6" s="325" customFormat="1" ht="15">
      <c r="A22" s="380">
        <v>18</v>
      </c>
      <c r="B22" s="381" t="s">
        <v>157</v>
      </c>
      <c r="C22" s="382">
        <v>356</v>
      </c>
      <c r="D22" s="382">
        <v>383</v>
      </c>
      <c r="E22" s="382">
        <v>602</v>
      </c>
      <c r="F22" s="382">
        <v>648</v>
      </c>
    </row>
    <row r="23" spans="1:6" ht="15.75">
      <c r="A23" s="377"/>
      <c r="B23" s="378" t="s">
        <v>0</v>
      </c>
      <c r="C23" s="379">
        <f>SUM(C5:C22)</f>
        <v>5522</v>
      </c>
      <c r="D23" s="379">
        <f>SUM(D5:D22)</f>
        <v>5853</v>
      </c>
      <c r="E23" s="379">
        <v>9027</v>
      </c>
      <c r="F23" s="379">
        <v>9656</v>
      </c>
    </row>
    <row r="24" spans="1:6">
      <c r="C24" s="327"/>
      <c r="D24" s="327"/>
    </row>
  </sheetData>
  <sheetProtection selectLockedCells="1" selectUnlockedCells="1"/>
  <mergeCells count="7">
    <mergeCell ref="C2:D2"/>
    <mergeCell ref="B1:F1"/>
    <mergeCell ref="A2:A4"/>
    <mergeCell ref="B2:B4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Q18" sqref="Q18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0.28515625" style="14" customWidth="1"/>
    <col min="8" max="8" width="10.85546875" style="14" customWidth="1"/>
    <col min="9" max="9" width="9.5703125" style="14" customWidth="1"/>
    <col min="10" max="10" width="12.28515625" style="14" customWidth="1"/>
    <col min="11" max="16384" width="9.140625" style="14"/>
  </cols>
  <sheetData>
    <row r="1" spans="1:11" ht="17.45" customHeight="1">
      <c r="B1" s="515" t="s">
        <v>25</v>
      </c>
      <c r="C1" s="515"/>
      <c r="D1" s="515"/>
      <c r="E1" s="515"/>
      <c r="F1" s="515"/>
      <c r="G1" s="515"/>
      <c r="H1" s="516"/>
      <c r="I1" s="516"/>
      <c r="J1" s="516"/>
    </row>
    <row r="2" spans="1:11" ht="17.45" customHeight="1">
      <c r="A2" s="515" t="s">
        <v>26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</row>
    <row r="3" spans="1:11" ht="16.899999999999999" customHeight="1">
      <c r="A3" s="517" t="s">
        <v>270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</row>
    <row r="4" spans="1:11" ht="18" hidden="1" customHeight="1">
      <c r="C4" s="110"/>
      <c r="D4" s="110"/>
    </row>
    <row r="5" spans="1:11" ht="17.45" hidden="1" customHeight="1">
      <c r="A5" s="111"/>
      <c r="B5" s="111"/>
      <c r="C5" s="111"/>
      <c r="D5" s="111"/>
      <c r="E5" s="111"/>
    </row>
    <row r="6" spans="1:11" ht="21.6" customHeight="1">
      <c r="B6" s="519" t="s">
        <v>271</v>
      </c>
      <c r="C6" s="520"/>
      <c r="D6" s="520"/>
      <c r="E6" s="516"/>
      <c r="F6" s="516"/>
      <c r="G6" s="516"/>
      <c r="H6" s="516"/>
    </row>
    <row r="7" spans="1:11" ht="12.6" customHeight="1" thickBot="1">
      <c r="B7" s="112"/>
      <c r="C7" s="113"/>
      <c r="D7" s="113"/>
    </row>
    <row r="8" spans="1:11" ht="17.45" customHeight="1" thickBot="1">
      <c r="A8" s="506" t="s">
        <v>77</v>
      </c>
      <c r="B8" s="509" t="s">
        <v>40</v>
      </c>
      <c r="C8" s="512" t="s">
        <v>178</v>
      </c>
      <c r="D8" s="512" t="s">
        <v>272</v>
      </c>
      <c r="E8" s="512" t="s">
        <v>273</v>
      </c>
      <c r="F8" s="512" t="s">
        <v>78</v>
      </c>
      <c r="G8" s="521" t="s">
        <v>79</v>
      </c>
      <c r="H8" s="524" t="s">
        <v>229</v>
      </c>
      <c r="I8" s="525"/>
      <c r="J8" s="525"/>
      <c r="K8" s="526"/>
    </row>
    <row r="9" spans="1:11" ht="17.45" customHeight="1">
      <c r="A9" s="507"/>
      <c r="B9" s="510"/>
      <c r="C9" s="513"/>
      <c r="D9" s="532"/>
      <c r="E9" s="513"/>
      <c r="F9" s="513"/>
      <c r="G9" s="522"/>
      <c r="H9" s="527" t="s">
        <v>80</v>
      </c>
      <c r="I9" s="528"/>
      <c r="J9" s="529"/>
      <c r="K9" s="530" t="s">
        <v>81</v>
      </c>
    </row>
    <row r="10" spans="1:11" ht="23.25" thickBot="1">
      <c r="A10" s="508"/>
      <c r="B10" s="511"/>
      <c r="C10" s="514"/>
      <c r="D10" s="533"/>
      <c r="E10" s="514"/>
      <c r="F10" s="514"/>
      <c r="G10" s="523"/>
      <c r="H10" s="114" t="s">
        <v>82</v>
      </c>
      <c r="I10" s="115" t="s">
        <v>83</v>
      </c>
      <c r="J10" s="115" t="s">
        <v>84</v>
      </c>
      <c r="K10" s="531"/>
    </row>
    <row r="11" spans="1:11">
      <c r="A11" s="116">
        <v>1</v>
      </c>
      <c r="B11" s="117" t="s">
        <v>85</v>
      </c>
      <c r="C11" s="83">
        <v>4</v>
      </c>
      <c r="D11" s="383">
        <v>217</v>
      </c>
      <c r="E11" s="83">
        <v>97</v>
      </c>
      <c r="F11" s="383">
        <f>SUM(C11:E11)</f>
        <v>318</v>
      </c>
      <c r="G11" s="384">
        <v>287</v>
      </c>
      <c r="H11" s="118">
        <v>564</v>
      </c>
      <c r="I11" s="119">
        <f>H10:H11-J11</f>
        <v>550</v>
      </c>
      <c r="J11" s="119">
        <v>14</v>
      </c>
      <c r="K11" s="120">
        <v>497</v>
      </c>
    </row>
    <row r="12" spans="1:11">
      <c r="A12" s="180">
        <v>2</v>
      </c>
      <c r="B12" s="181" t="s">
        <v>86</v>
      </c>
      <c r="C12" s="182">
        <v>1</v>
      </c>
      <c r="D12" s="182">
        <v>213</v>
      </c>
      <c r="E12" s="182">
        <v>73</v>
      </c>
      <c r="F12" s="385">
        <f t="shared" ref="F12:F29" si="0">SUM(C12:E12)</f>
        <v>287</v>
      </c>
      <c r="G12" s="386">
        <v>271</v>
      </c>
      <c r="H12" s="184">
        <v>520</v>
      </c>
      <c r="I12" s="387">
        <f t="shared" ref="I12:I28" si="1">H11:H12-J12</f>
        <v>508</v>
      </c>
      <c r="J12" s="387">
        <v>12</v>
      </c>
      <c r="K12" s="185">
        <v>455</v>
      </c>
    </row>
    <row r="13" spans="1:11">
      <c r="A13" s="121">
        <v>3</v>
      </c>
      <c r="B13" s="122" t="s">
        <v>87</v>
      </c>
      <c r="C13" s="84">
        <v>9</v>
      </c>
      <c r="D13" s="383">
        <v>362</v>
      </c>
      <c r="E13" s="83">
        <v>153</v>
      </c>
      <c r="F13" s="383">
        <f t="shared" si="0"/>
        <v>524</v>
      </c>
      <c r="G13" s="388">
        <v>489</v>
      </c>
      <c r="H13" s="123">
        <v>1079</v>
      </c>
      <c r="I13" s="389">
        <f t="shared" si="1"/>
        <v>987</v>
      </c>
      <c r="J13" s="389">
        <v>92</v>
      </c>
      <c r="K13" s="124">
        <v>943</v>
      </c>
    </row>
    <row r="14" spans="1:11">
      <c r="A14" s="180">
        <v>4</v>
      </c>
      <c r="B14" s="181" t="s">
        <v>88</v>
      </c>
      <c r="C14" s="182">
        <v>6</v>
      </c>
      <c r="D14" s="182">
        <v>621</v>
      </c>
      <c r="E14" s="183">
        <v>380</v>
      </c>
      <c r="F14" s="385">
        <f t="shared" si="0"/>
        <v>1007</v>
      </c>
      <c r="G14" s="386">
        <v>936</v>
      </c>
      <c r="H14" s="184">
        <v>1655</v>
      </c>
      <c r="I14" s="387">
        <f t="shared" si="1"/>
        <v>1613</v>
      </c>
      <c r="J14" s="387">
        <v>42</v>
      </c>
      <c r="K14" s="185">
        <v>1477</v>
      </c>
    </row>
    <row r="15" spans="1:11">
      <c r="A15" s="121">
        <v>5</v>
      </c>
      <c r="B15" s="122" t="s">
        <v>89</v>
      </c>
      <c r="C15" s="84">
        <v>8</v>
      </c>
      <c r="D15" s="383">
        <v>470</v>
      </c>
      <c r="E15" s="83">
        <v>240</v>
      </c>
      <c r="F15" s="383">
        <f t="shared" si="0"/>
        <v>718</v>
      </c>
      <c r="G15" s="388">
        <v>665</v>
      </c>
      <c r="H15" s="123">
        <v>1185</v>
      </c>
      <c r="I15" s="389">
        <f t="shared" si="1"/>
        <v>1153</v>
      </c>
      <c r="J15" s="389">
        <v>32</v>
      </c>
      <c r="K15" s="124">
        <v>1045</v>
      </c>
    </row>
    <row r="16" spans="1:11">
      <c r="A16" s="180">
        <v>6</v>
      </c>
      <c r="B16" s="181" t="s">
        <v>7</v>
      </c>
      <c r="C16" s="182">
        <v>17</v>
      </c>
      <c r="D16" s="182">
        <v>643</v>
      </c>
      <c r="E16" s="183">
        <v>533</v>
      </c>
      <c r="F16" s="385">
        <f t="shared" si="0"/>
        <v>1193</v>
      </c>
      <c r="G16" s="386">
        <v>1097</v>
      </c>
      <c r="H16" s="184">
        <v>2046</v>
      </c>
      <c r="I16" s="387">
        <f t="shared" si="1"/>
        <v>1987</v>
      </c>
      <c r="J16" s="387">
        <v>59</v>
      </c>
      <c r="K16" s="185">
        <v>1790</v>
      </c>
    </row>
    <row r="17" spans="1:11">
      <c r="A17" s="121">
        <v>7</v>
      </c>
      <c r="B17" s="122" t="s">
        <v>8</v>
      </c>
      <c r="C17" s="84">
        <v>3</v>
      </c>
      <c r="D17" s="383">
        <v>244</v>
      </c>
      <c r="E17" s="83">
        <v>93</v>
      </c>
      <c r="F17" s="383">
        <f t="shared" si="0"/>
        <v>340</v>
      </c>
      <c r="G17" s="388">
        <v>311</v>
      </c>
      <c r="H17" s="123">
        <v>657</v>
      </c>
      <c r="I17" s="389">
        <f t="shared" si="1"/>
        <v>639</v>
      </c>
      <c r="J17" s="389">
        <v>18</v>
      </c>
      <c r="K17" s="124">
        <v>571</v>
      </c>
    </row>
    <row r="18" spans="1:11">
      <c r="A18" s="180">
        <v>8</v>
      </c>
      <c r="B18" s="181" t="s">
        <v>9</v>
      </c>
      <c r="C18" s="182">
        <v>6</v>
      </c>
      <c r="D18" s="182">
        <v>216</v>
      </c>
      <c r="E18" s="183">
        <v>85</v>
      </c>
      <c r="F18" s="385">
        <f t="shared" si="0"/>
        <v>307</v>
      </c>
      <c r="G18" s="386">
        <v>285</v>
      </c>
      <c r="H18" s="184">
        <v>454</v>
      </c>
      <c r="I18" s="387">
        <f t="shared" si="1"/>
        <v>441</v>
      </c>
      <c r="J18" s="387">
        <v>13</v>
      </c>
      <c r="K18" s="185">
        <v>405</v>
      </c>
    </row>
    <row r="19" spans="1:11">
      <c r="A19" s="121">
        <v>9</v>
      </c>
      <c r="B19" s="122" t="s">
        <v>10</v>
      </c>
      <c r="C19" s="84">
        <v>3</v>
      </c>
      <c r="D19" s="383">
        <v>194</v>
      </c>
      <c r="E19" s="83">
        <v>87</v>
      </c>
      <c r="F19" s="383">
        <f t="shared" si="0"/>
        <v>284</v>
      </c>
      <c r="G19" s="388">
        <v>261</v>
      </c>
      <c r="H19" s="123">
        <v>443</v>
      </c>
      <c r="I19" s="389">
        <f t="shared" si="1"/>
        <v>431</v>
      </c>
      <c r="J19" s="389">
        <v>12</v>
      </c>
      <c r="K19" s="124">
        <v>396</v>
      </c>
    </row>
    <row r="20" spans="1:11">
      <c r="A20" s="180">
        <v>10</v>
      </c>
      <c r="B20" s="181" t="s">
        <v>11</v>
      </c>
      <c r="C20" s="182">
        <v>8</v>
      </c>
      <c r="D20" s="182">
        <v>175</v>
      </c>
      <c r="E20" s="183">
        <v>87</v>
      </c>
      <c r="F20" s="385">
        <f t="shared" si="0"/>
        <v>270</v>
      </c>
      <c r="G20" s="386">
        <v>245</v>
      </c>
      <c r="H20" s="184">
        <v>455</v>
      </c>
      <c r="I20" s="387">
        <f t="shared" si="1"/>
        <v>435</v>
      </c>
      <c r="J20" s="387">
        <v>20</v>
      </c>
      <c r="K20" s="185">
        <v>395</v>
      </c>
    </row>
    <row r="21" spans="1:11">
      <c r="A21" s="121">
        <v>11</v>
      </c>
      <c r="B21" s="122" t="s">
        <v>12</v>
      </c>
      <c r="C21" s="84">
        <v>3</v>
      </c>
      <c r="D21" s="383">
        <v>209</v>
      </c>
      <c r="E21" s="390">
        <v>137</v>
      </c>
      <c r="F21" s="383">
        <f t="shared" si="0"/>
        <v>349</v>
      </c>
      <c r="G21" s="388">
        <v>320</v>
      </c>
      <c r="H21" s="123">
        <v>527</v>
      </c>
      <c r="I21" s="389">
        <f t="shared" si="1"/>
        <v>510</v>
      </c>
      <c r="J21" s="389">
        <v>17</v>
      </c>
      <c r="K21" s="124">
        <v>460</v>
      </c>
    </row>
    <row r="22" spans="1:11">
      <c r="A22" s="180">
        <v>12</v>
      </c>
      <c r="B22" s="181" t="s">
        <v>13</v>
      </c>
      <c r="C22" s="182">
        <v>0</v>
      </c>
      <c r="D22" s="182">
        <v>246</v>
      </c>
      <c r="E22" s="183">
        <v>105</v>
      </c>
      <c r="F22" s="385">
        <f t="shared" si="0"/>
        <v>351</v>
      </c>
      <c r="G22" s="386">
        <v>314</v>
      </c>
      <c r="H22" s="184">
        <v>707</v>
      </c>
      <c r="I22" s="387">
        <f t="shared" si="1"/>
        <v>689</v>
      </c>
      <c r="J22" s="387">
        <v>18</v>
      </c>
      <c r="K22" s="185">
        <v>625</v>
      </c>
    </row>
    <row r="23" spans="1:11">
      <c r="A23" s="121">
        <v>13</v>
      </c>
      <c r="B23" s="122" t="s">
        <v>14</v>
      </c>
      <c r="C23" s="84">
        <v>21</v>
      </c>
      <c r="D23" s="383">
        <v>210</v>
      </c>
      <c r="E23" s="83">
        <v>111</v>
      </c>
      <c r="F23" s="383">
        <f t="shared" si="0"/>
        <v>342</v>
      </c>
      <c r="G23" s="388">
        <v>314</v>
      </c>
      <c r="H23" s="123">
        <v>559</v>
      </c>
      <c r="I23" s="389">
        <f t="shared" si="1"/>
        <v>513</v>
      </c>
      <c r="J23" s="389">
        <v>46</v>
      </c>
      <c r="K23" s="124">
        <v>487</v>
      </c>
    </row>
    <row r="24" spans="1:11">
      <c r="A24" s="180">
        <v>14</v>
      </c>
      <c r="B24" s="181" t="s">
        <v>15</v>
      </c>
      <c r="C24" s="182">
        <v>3</v>
      </c>
      <c r="D24" s="182">
        <v>241</v>
      </c>
      <c r="E24" s="183">
        <v>155</v>
      </c>
      <c r="F24" s="385">
        <f t="shared" si="0"/>
        <v>399</v>
      </c>
      <c r="G24" s="386">
        <v>372</v>
      </c>
      <c r="H24" s="184">
        <v>645</v>
      </c>
      <c r="I24" s="387">
        <f t="shared" si="1"/>
        <v>616</v>
      </c>
      <c r="J24" s="387">
        <v>29</v>
      </c>
      <c r="K24" s="185">
        <v>579</v>
      </c>
    </row>
    <row r="25" spans="1:11">
      <c r="A25" s="121">
        <v>15</v>
      </c>
      <c r="B25" s="122" t="s">
        <v>16</v>
      </c>
      <c r="C25" s="84">
        <v>18</v>
      </c>
      <c r="D25" s="383">
        <v>218</v>
      </c>
      <c r="E25" s="83">
        <v>97</v>
      </c>
      <c r="F25" s="383">
        <f t="shared" si="0"/>
        <v>333</v>
      </c>
      <c r="G25" s="388">
        <v>304</v>
      </c>
      <c r="H25" s="123">
        <v>557</v>
      </c>
      <c r="I25" s="389">
        <f t="shared" si="1"/>
        <v>531</v>
      </c>
      <c r="J25" s="389">
        <v>26</v>
      </c>
      <c r="K25" s="124">
        <v>491</v>
      </c>
    </row>
    <row r="26" spans="1:11">
      <c r="A26" s="180">
        <v>16</v>
      </c>
      <c r="B26" s="181" t="s">
        <v>17</v>
      </c>
      <c r="C26" s="182">
        <v>0</v>
      </c>
      <c r="D26" s="182">
        <v>117</v>
      </c>
      <c r="E26" s="183">
        <v>45</v>
      </c>
      <c r="F26" s="385">
        <f t="shared" si="0"/>
        <v>162</v>
      </c>
      <c r="G26" s="386">
        <v>149</v>
      </c>
      <c r="H26" s="184">
        <v>245</v>
      </c>
      <c r="I26" s="387">
        <f t="shared" si="1"/>
        <v>243</v>
      </c>
      <c r="J26" s="387">
        <v>2</v>
      </c>
      <c r="K26" s="185">
        <v>221</v>
      </c>
    </row>
    <row r="27" spans="1:11">
      <c r="A27" s="121">
        <v>17</v>
      </c>
      <c r="B27" s="122" t="s">
        <v>18</v>
      </c>
      <c r="C27" s="84">
        <v>10</v>
      </c>
      <c r="D27" s="383">
        <v>208</v>
      </c>
      <c r="E27" s="83">
        <v>102</v>
      </c>
      <c r="F27" s="383">
        <f t="shared" si="0"/>
        <v>320</v>
      </c>
      <c r="G27" s="388">
        <v>294</v>
      </c>
      <c r="H27" s="123">
        <v>585</v>
      </c>
      <c r="I27" s="389">
        <f t="shared" si="1"/>
        <v>566</v>
      </c>
      <c r="J27" s="389">
        <v>19</v>
      </c>
      <c r="K27" s="124">
        <v>510</v>
      </c>
    </row>
    <row r="28" spans="1:11">
      <c r="A28" s="180">
        <v>18</v>
      </c>
      <c r="B28" s="181" t="s">
        <v>19</v>
      </c>
      <c r="C28" s="182">
        <v>7</v>
      </c>
      <c r="D28" s="182">
        <v>317</v>
      </c>
      <c r="E28" s="183">
        <v>113</v>
      </c>
      <c r="F28" s="385">
        <f t="shared" si="0"/>
        <v>437</v>
      </c>
      <c r="G28" s="386">
        <v>399</v>
      </c>
      <c r="H28" s="391">
        <v>690</v>
      </c>
      <c r="I28" s="182">
        <f t="shared" si="1"/>
        <v>647</v>
      </c>
      <c r="J28" s="387">
        <v>43</v>
      </c>
      <c r="K28" s="185">
        <v>607</v>
      </c>
    </row>
    <row r="29" spans="1:11" ht="18.75" thickBot="1">
      <c r="A29" s="125"/>
      <c r="B29" s="126" t="s">
        <v>0</v>
      </c>
      <c r="C29" s="127">
        <v>127</v>
      </c>
      <c r="D29" s="127">
        <v>5121</v>
      </c>
      <c r="E29" s="127">
        <v>2693</v>
      </c>
      <c r="F29" s="127">
        <f t="shared" si="0"/>
        <v>7941</v>
      </c>
      <c r="G29" s="127">
        <v>7313</v>
      </c>
      <c r="H29" s="127">
        <v>13573</v>
      </c>
      <c r="I29" s="127">
        <f>SUM(I11:I28)</f>
        <v>13059</v>
      </c>
      <c r="J29" s="127">
        <v>514</v>
      </c>
      <c r="K29" s="127">
        <v>11954</v>
      </c>
    </row>
  </sheetData>
  <mergeCells count="14">
    <mergeCell ref="A8:A10"/>
    <mergeCell ref="B8:B10"/>
    <mergeCell ref="C8:C10"/>
    <mergeCell ref="B1:J1"/>
    <mergeCell ref="A2:K2"/>
    <mergeCell ref="A3:K3"/>
    <mergeCell ref="B6:H6"/>
    <mergeCell ref="G8:G10"/>
    <mergeCell ref="H8:K8"/>
    <mergeCell ref="H9:J9"/>
    <mergeCell ref="K9:K10"/>
    <mergeCell ref="D8:D10"/>
    <mergeCell ref="E8:E10"/>
    <mergeCell ref="F8:F10"/>
  </mergeCells>
  <phoneticPr fontId="21" type="noConversion"/>
  <pageMargins left="0.53" right="0.02" top="0.38" bottom="0.69" header="0.38" footer="0.5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5" workbookViewId="0">
      <selection activeCell="P2" sqref="P2:S2"/>
    </sheetView>
  </sheetViews>
  <sheetFormatPr defaultColWidth="12" defaultRowHeight="12.75"/>
  <cols>
    <col min="1" max="1" width="4" style="266" customWidth="1"/>
    <col min="2" max="2" width="25.28515625" style="265" customWidth="1"/>
    <col min="3" max="3" width="11.7109375" style="265" customWidth="1"/>
    <col min="4" max="4" width="11.42578125" style="265" customWidth="1"/>
    <col min="5" max="5" width="10.5703125" style="265" customWidth="1"/>
    <col min="6" max="6" width="8.7109375" style="265" customWidth="1"/>
    <col min="7" max="7" width="12.85546875" style="265" customWidth="1"/>
    <col min="8" max="8" width="7.5703125" style="265" customWidth="1"/>
    <col min="9" max="9" width="8.85546875" style="265" customWidth="1"/>
    <col min="10" max="10" width="10.85546875" style="265" customWidth="1"/>
    <col min="11" max="11" width="8.5703125" style="265" bestFit="1" customWidth="1"/>
    <col min="12" max="12" width="11.28515625" style="265" customWidth="1"/>
    <col min="13" max="13" width="14.5703125" style="265" customWidth="1"/>
    <col min="14" max="14" width="14.42578125" style="265" customWidth="1"/>
    <col min="15" max="15" width="12" style="265"/>
    <col min="16" max="16" width="17.140625" style="265" customWidth="1"/>
    <col min="17" max="17" width="15" style="265" customWidth="1"/>
    <col min="18" max="19" width="0" style="265" hidden="1" customWidth="1"/>
    <col min="20" max="16384" width="12" style="265"/>
  </cols>
  <sheetData>
    <row r="1" spans="1:19" s="269" customFormat="1" ht="43.5" customHeight="1">
      <c r="A1" s="537" t="s">
        <v>275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270"/>
    </row>
    <row r="2" spans="1:19" ht="63.6" customHeight="1">
      <c r="A2" s="472" t="s">
        <v>1</v>
      </c>
      <c r="B2" s="425" t="s">
        <v>40</v>
      </c>
      <c r="C2" s="540" t="s">
        <v>216</v>
      </c>
      <c r="D2" s="541"/>
      <c r="E2" s="542" t="s">
        <v>209</v>
      </c>
      <c r="F2" s="543"/>
      <c r="G2" s="541"/>
      <c r="H2" s="544" t="s">
        <v>208</v>
      </c>
      <c r="I2" s="544"/>
      <c r="J2" s="544"/>
      <c r="K2" s="544"/>
      <c r="L2" s="544"/>
      <c r="M2" s="313" t="s">
        <v>207</v>
      </c>
      <c r="N2" s="544" t="s">
        <v>206</v>
      </c>
      <c r="O2" s="545"/>
      <c r="P2" s="470" t="s">
        <v>205</v>
      </c>
      <c r="Q2" s="470"/>
      <c r="R2" s="470"/>
      <c r="S2" s="534"/>
    </row>
    <row r="3" spans="1:19" ht="42.75" customHeight="1">
      <c r="A3" s="538"/>
      <c r="B3" s="539"/>
      <c r="C3" s="534" t="s">
        <v>73</v>
      </c>
      <c r="D3" s="547" t="s">
        <v>217</v>
      </c>
      <c r="E3" s="470" t="s">
        <v>274</v>
      </c>
      <c r="F3" s="544" t="s">
        <v>74</v>
      </c>
      <c r="G3" s="470" t="s">
        <v>218</v>
      </c>
      <c r="H3" s="470" t="s">
        <v>29</v>
      </c>
      <c r="I3" s="550" t="s">
        <v>276</v>
      </c>
      <c r="J3" s="550" t="s">
        <v>277</v>
      </c>
      <c r="K3" s="550" t="s">
        <v>278</v>
      </c>
      <c r="L3" s="550" t="s">
        <v>204</v>
      </c>
      <c r="M3" s="550" t="s">
        <v>203</v>
      </c>
      <c r="N3" s="550" t="s">
        <v>73</v>
      </c>
      <c r="O3" s="547" t="s">
        <v>217</v>
      </c>
      <c r="P3" s="470" t="s">
        <v>219</v>
      </c>
      <c r="Q3" s="534"/>
      <c r="R3" s="535" t="s">
        <v>202</v>
      </c>
      <c r="S3" s="536"/>
    </row>
    <row r="4" spans="1:19" s="268" customFormat="1" ht="15.75" customHeight="1">
      <c r="A4" s="472"/>
      <c r="B4" s="425"/>
      <c r="C4" s="534"/>
      <c r="D4" s="548"/>
      <c r="E4" s="534"/>
      <c r="F4" s="549"/>
      <c r="G4" s="534"/>
      <c r="H4" s="534"/>
      <c r="I4" s="534"/>
      <c r="J4" s="534"/>
      <c r="K4" s="534"/>
      <c r="L4" s="534"/>
      <c r="M4" s="534"/>
      <c r="N4" s="534"/>
      <c r="O4" s="547"/>
      <c r="P4" s="312" t="s">
        <v>73</v>
      </c>
      <c r="Q4" s="272" t="s">
        <v>217</v>
      </c>
      <c r="R4" s="271" t="s">
        <v>73</v>
      </c>
      <c r="S4" s="272" t="s">
        <v>217</v>
      </c>
    </row>
    <row r="5" spans="1:19" s="268" customFormat="1" ht="15.75" customHeight="1">
      <c r="A5" s="357">
        <v>1</v>
      </c>
      <c r="B5" s="35" t="s">
        <v>2</v>
      </c>
      <c r="C5" s="273">
        <v>332</v>
      </c>
      <c r="D5" s="273">
        <v>339</v>
      </c>
      <c r="E5" s="273">
        <v>441</v>
      </c>
      <c r="F5" s="273">
        <v>1053</v>
      </c>
      <c r="G5" s="392">
        <v>1774</v>
      </c>
      <c r="H5" s="274">
        <v>65</v>
      </c>
      <c r="I5" s="274">
        <v>46</v>
      </c>
      <c r="J5" s="274">
        <v>19</v>
      </c>
      <c r="K5" s="274">
        <v>0</v>
      </c>
      <c r="L5" s="273"/>
      <c r="M5" s="276">
        <v>0</v>
      </c>
      <c r="N5" s="273">
        <v>84</v>
      </c>
      <c r="O5" s="273">
        <v>60</v>
      </c>
      <c r="P5" s="273">
        <v>61</v>
      </c>
      <c r="Q5" s="275">
        <v>250</v>
      </c>
      <c r="R5" s="275">
        <v>440</v>
      </c>
      <c r="S5" s="276"/>
    </row>
    <row r="6" spans="1:19" s="268" customFormat="1" ht="15.75" customHeight="1">
      <c r="A6" s="283">
        <v>2</v>
      </c>
      <c r="B6" s="284" t="s">
        <v>3</v>
      </c>
      <c r="C6" s="393">
        <v>341</v>
      </c>
      <c r="D6" s="393">
        <v>348</v>
      </c>
      <c r="E6" s="393">
        <v>372</v>
      </c>
      <c r="F6" s="393">
        <v>1014</v>
      </c>
      <c r="G6" s="394">
        <v>1699</v>
      </c>
      <c r="H6" s="393">
        <v>43</v>
      </c>
      <c r="I6" s="393">
        <v>33</v>
      </c>
      <c r="J6" s="393">
        <v>10</v>
      </c>
      <c r="K6" s="393">
        <v>0</v>
      </c>
      <c r="L6" s="393"/>
      <c r="M6" s="395">
        <v>0</v>
      </c>
      <c r="N6" s="393">
        <v>72</v>
      </c>
      <c r="O6" s="393">
        <v>82</v>
      </c>
      <c r="P6" s="393">
        <v>82</v>
      </c>
      <c r="Q6" s="395">
        <v>235</v>
      </c>
      <c r="R6" s="395">
        <v>435</v>
      </c>
      <c r="S6" s="285"/>
    </row>
    <row r="7" spans="1:19" s="268" customFormat="1" ht="15.75" customHeight="1">
      <c r="A7" s="356">
        <v>3</v>
      </c>
      <c r="B7" s="41" t="s">
        <v>4</v>
      </c>
      <c r="C7" s="277">
        <v>582</v>
      </c>
      <c r="D7" s="277">
        <v>588</v>
      </c>
      <c r="E7" s="277">
        <v>1059</v>
      </c>
      <c r="F7" s="277">
        <v>2530</v>
      </c>
      <c r="G7" s="396">
        <v>3653</v>
      </c>
      <c r="H7" s="278">
        <v>82</v>
      </c>
      <c r="I7" s="278">
        <v>62</v>
      </c>
      <c r="J7" s="278">
        <v>20</v>
      </c>
      <c r="K7" s="278">
        <v>0</v>
      </c>
      <c r="L7" s="277"/>
      <c r="M7" s="276">
        <v>0</v>
      </c>
      <c r="N7" s="277">
        <v>93</v>
      </c>
      <c r="O7" s="277">
        <v>79</v>
      </c>
      <c r="P7" s="277">
        <v>79</v>
      </c>
      <c r="Q7" s="279">
        <v>386</v>
      </c>
      <c r="R7" s="279">
        <v>683</v>
      </c>
      <c r="S7" s="276"/>
    </row>
    <row r="8" spans="1:19" s="268" customFormat="1" ht="15.75" customHeight="1">
      <c r="A8" s="283">
        <v>4</v>
      </c>
      <c r="B8" s="284" t="s">
        <v>5</v>
      </c>
      <c r="C8" s="393">
        <v>2396</v>
      </c>
      <c r="D8" s="393">
        <v>2449</v>
      </c>
      <c r="E8" s="393">
        <v>962</v>
      </c>
      <c r="F8" s="393">
        <v>2813</v>
      </c>
      <c r="G8" s="394">
        <v>7567</v>
      </c>
      <c r="H8" s="393">
        <v>240</v>
      </c>
      <c r="I8" s="393">
        <v>202</v>
      </c>
      <c r="J8" s="393">
        <v>37</v>
      </c>
      <c r="K8" s="393">
        <v>1</v>
      </c>
      <c r="L8" s="393"/>
      <c r="M8" s="395">
        <v>0</v>
      </c>
      <c r="N8" s="393">
        <v>342</v>
      </c>
      <c r="O8" s="393">
        <v>330</v>
      </c>
      <c r="P8" s="393">
        <v>339</v>
      </c>
      <c r="Q8" s="395">
        <v>758</v>
      </c>
      <c r="R8" s="395">
        <v>1247</v>
      </c>
      <c r="S8" s="285"/>
    </row>
    <row r="9" spans="1:19" s="268" customFormat="1" ht="15.75" customHeight="1">
      <c r="A9" s="356">
        <v>5</v>
      </c>
      <c r="B9" s="41" t="s">
        <v>6</v>
      </c>
      <c r="C9" s="277">
        <v>1124</v>
      </c>
      <c r="D9" s="277">
        <v>1142</v>
      </c>
      <c r="E9" s="277">
        <v>851</v>
      </c>
      <c r="F9" s="277">
        <v>2412</v>
      </c>
      <c r="G9" s="396">
        <v>4659</v>
      </c>
      <c r="H9" s="278">
        <v>189</v>
      </c>
      <c r="I9" s="278">
        <v>149</v>
      </c>
      <c r="J9" s="278">
        <v>39</v>
      </c>
      <c r="K9" s="278">
        <v>1</v>
      </c>
      <c r="L9" s="277"/>
      <c r="M9" s="276">
        <v>0</v>
      </c>
      <c r="N9" s="277">
        <v>218</v>
      </c>
      <c r="O9" s="277">
        <v>181</v>
      </c>
      <c r="P9" s="277">
        <v>181</v>
      </c>
      <c r="Q9" s="279">
        <v>715</v>
      </c>
      <c r="R9" s="279">
        <v>1240</v>
      </c>
      <c r="S9" s="276"/>
    </row>
    <row r="10" spans="1:19" s="268" customFormat="1" ht="15.75" customHeight="1">
      <c r="A10" s="283">
        <v>6</v>
      </c>
      <c r="B10" s="284" t="s">
        <v>7</v>
      </c>
      <c r="C10" s="393">
        <v>1243</v>
      </c>
      <c r="D10" s="393">
        <v>1266</v>
      </c>
      <c r="E10" s="393">
        <v>1464</v>
      </c>
      <c r="F10" s="393">
        <v>3875</v>
      </c>
      <c r="G10" s="394">
        <v>6909</v>
      </c>
      <c r="H10" s="393">
        <v>229</v>
      </c>
      <c r="I10" s="393">
        <v>187</v>
      </c>
      <c r="J10" s="393">
        <v>40</v>
      </c>
      <c r="K10" s="393">
        <v>2</v>
      </c>
      <c r="L10" s="393"/>
      <c r="M10" s="395">
        <v>0</v>
      </c>
      <c r="N10" s="393">
        <v>324</v>
      </c>
      <c r="O10" s="393">
        <v>248</v>
      </c>
      <c r="P10" s="393">
        <v>253</v>
      </c>
      <c r="Q10" s="395">
        <v>987</v>
      </c>
      <c r="R10" s="395">
        <v>1748</v>
      </c>
      <c r="S10" s="285"/>
    </row>
    <row r="11" spans="1:19" s="268" customFormat="1" ht="15.75" customHeight="1">
      <c r="A11" s="356">
        <v>7</v>
      </c>
      <c r="B11" s="41" t="s">
        <v>8</v>
      </c>
      <c r="C11" s="277">
        <v>494</v>
      </c>
      <c r="D11" s="277">
        <v>505</v>
      </c>
      <c r="E11" s="277">
        <v>473</v>
      </c>
      <c r="F11" s="277">
        <v>1235</v>
      </c>
      <c r="G11" s="396">
        <v>2163</v>
      </c>
      <c r="H11" s="278">
        <v>115</v>
      </c>
      <c r="I11" s="278">
        <v>93</v>
      </c>
      <c r="J11" s="278">
        <v>20</v>
      </c>
      <c r="K11" s="278">
        <v>2</v>
      </c>
      <c r="L11" s="277"/>
      <c r="M11" s="276">
        <v>0</v>
      </c>
      <c r="N11" s="277">
        <v>84</v>
      </c>
      <c r="O11" s="277">
        <v>70</v>
      </c>
      <c r="P11" s="277">
        <v>71</v>
      </c>
      <c r="Q11" s="279">
        <v>339</v>
      </c>
      <c r="R11" s="279">
        <v>574</v>
      </c>
      <c r="S11" s="276"/>
    </row>
    <row r="12" spans="1:19" s="268" customFormat="1" ht="15.75" customHeight="1">
      <c r="A12" s="283">
        <v>8</v>
      </c>
      <c r="B12" s="284" t="s">
        <v>9</v>
      </c>
      <c r="C12" s="393">
        <v>437</v>
      </c>
      <c r="D12" s="393">
        <v>442</v>
      </c>
      <c r="E12" s="393">
        <v>415</v>
      </c>
      <c r="F12" s="393">
        <v>981</v>
      </c>
      <c r="G12" s="394">
        <v>1688</v>
      </c>
      <c r="H12" s="393">
        <v>70</v>
      </c>
      <c r="I12" s="393">
        <v>59</v>
      </c>
      <c r="J12" s="393">
        <v>11</v>
      </c>
      <c r="K12" s="393">
        <v>0</v>
      </c>
      <c r="L12" s="393"/>
      <c r="M12" s="395">
        <v>0</v>
      </c>
      <c r="N12" s="393">
        <v>68</v>
      </c>
      <c r="O12" s="393">
        <v>34</v>
      </c>
      <c r="P12" s="393">
        <v>34</v>
      </c>
      <c r="Q12" s="395">
        <v>300</v>
      </c>
      <c r="R12" s="395">
        <v>520</v>
      </c>
      <c r="S12" s="285"/>
    </row>
    <row r="13" spans="1:19" s="268" customFormat="1" ht="15.75" customHeight="1">
      <c r="A13" s="356">
        <v>9</v>
      </c>
      <c r="B13" s="41" t="s">
        <v>10</v>
      </c>
      <c r="C13" s="277">
        <v>564</v>
      </c>
      <c r="D13" s="277">
        <v>575</v>
      </c>
      <c r="E13" s="277">
        <v>277</v>
      </c>
      <c r="F13" s="277">
        <v>774</v>
      </c>
      <c r="G13" s="396">
        <v>2637</v>
      </c>
      <c r="H13" s="277">
        <v>107</v>
      </c>
      <c r="I13" s="277">
        <v>78</v>
      </c>
      <c r="J13" s="277">
        <v>27</v>
      </c>
      <c r="K13" s="277">
        <v>2</v>
      </c>
      <c r="L13" s="277"/>
      <c r="M13" s="276">
        <v>0</v>
      </c>
      <c r="N13" s="277">
        <v>100</v>
      </c>
      <c r="O13" s="277">
        <v>84</v>
      </c>
      <c r="P13" s="277">
        <v>86</v>
      </c>
      <c r="Q13" s="279">
        <v>282</v>
      </c>
      <c r="R13" s="279">
        <v>465</v>
      </c>
      <c r="S13" s="276"/>
    </row>
    <row r="14" spans="1:19" s="268" customFormat="1" ht="15.75" customHeight="1">
      <c r="A14" s="283">
        <v>10</v>
      </c>
      <c r="B14" s="284" t="s">
        <v>11</v>
      </c>
      <c r="C14" s="393">
        <v>215</v>
      </c>
      <c r="D14" s="393">
        <v>220</v>
      </c>
      <c r="E14" s="393">
        <v>749</v>
      </c>
      <c r="F14" s="393">
        <v>1456</v>
      </c>
      <c r="G14" s="394">
        <v>1258</v>
      </c>
      <c r="H14" s="393">
        <v>36</v>
      </c>
      <c r="I14" s="393">
        <v>26</v>
      </c>
      <c r="J14" s="393">
        <v>10</v>
      </c>
      <c r="K14" s="393">
        <v>0</v>
      </c>
      <c r="L14" s="393"/>
      <c r="M14" s="395">
        <v>0</v>
      </c>
      <c r="N14" s="393">
        <v>34</v>
      </c>
      <c r="O14" s="393">
        <v>47</v>
      </c>
      <c r="P14" s="393">
        <v>47</v>
      </c>
      <c r="Q14" s="395">
        <v>202</v>
      </c>
      <c r="R14" s="395">
        <v>354</v>
      </c>
      <c r="S14" s="285"/>
    </row>
    <row r="15" spans="1:19" s="268" customFormat="1" ht="15.75" customHeight="1">
      <c r="A15" s="356">
        <v>11</v>
      </c>
      <c r="B15" s="41" t="s">
        <v>12</v>
      </c>
      <c r="C15" s="277">
        <v>551</v>
      </c>
      <c r="D15" s="277">
        <v>558</v>
      </c>
      <c r="E15" s="277">
        <v>176</v>
      </c>
      <c r="F15" s="277">
        <v>499</v>
      </c>
      <c r="G15" s="396">
        <v>1793</v>
      </c>
      <c r="H15" s="277">
        <v>59</v>
      </c>
      <c r="I15" s="277">
        <v>46</v>
      </c>
      <c r="J15" s="277">
        <v>13</v>
      </c>
      <c r="K15" s="277">
        <v>0</v>
      </c>
      <c r="L15" s="277"/>
      <c r="M15" s="276">
        <v>0</v>
      </c>
      <c r="N15" s="277">
        <v>80</v>
      </c>
      <c r="O15" s="277">
        <v>84</v>
      </c>
      <c r="P15" s="277">
        <v>84</v>
      </c>
      <c r="Q15" s="279">
        <v>296</v>
      </c>
      <c r="R15" s="279">
        <v>507</v>
      </c>
      <c r="S15" s="276"/>
    </row>
    <row r="16" spans="1:19" s="268" customFormat="1" ht="15.75" customHeight="1">
      <c r="A16" s="283">
        <v>12</v>
      </c>
      <c r="B16" s="284" t="s">
        <v>13</v>
      </c>
      <c r="C16" s="393">
        <v>459</v>
      </c>
      <c r="D16" s="393">
        <v>463</v>
      </c>
      <c r="E16" s="393">
        <v>523</v>
      </c>
      <c r="F16" s="393">
        <v>1430</v>
      </c>
      <c r="G16" s="394">
        <v>3446</v>
      </c>
      <c r="H16" s="393">
        <v>100</v>
      </c>
      <c r="I16" s="393">
        <v>72</v>
      </c>
      <c r="J16" s="393">
        <v>28</v>
      </c>
      <c r="K16" s="393">
        <v>0</v>
      </c>
      <c r="L16" s="393"/>
      <c r="M16" s="395">
        <v>0</v>
      </c>
      <c r="N16" s="393">
        <v>120</v>
      </c>
      <c r="O16" s="393">
        <v>94</v>
      </c>
      <c r="P16" s="393">
        <v>95</v>
      </c>
      <c r="Q16" s="395">
        <v>290</v>
      </c>
      <c r="R16" s="395">
        <v>517</v>
      </c>
      <c r="S16" s="285"/>
    </row>
    <row r="17" spans="1:19" s="268" customFormat="1" ht="15.75" customHeight="1">
      <c r="A17" s="356">
        <v>13</v>
      </c>
      <c r="B17" s="41" t="s">
        <v>14</v>
      </c>
      <c r="C17" s="277">
        <v>198</v>
      </c>
      <c r="D17" s="277">
        <v>201</v>
      </c>
      <c r="E17" s="277">
        <v>883</v>
      </c>
      <c r="F17" s="277">
        <v>1870</v>
      </c>
      <c r="G17" s="396">
        <v>1346</v>
      </c>
      <c r="H17" s="277">
        <v>34</v>
      </c>
      <c r="I17" s="277">
        <v>25</v>
      </c>
      <c r="J17" s="277">
        <v>9</v>
      </c>
      <c r="K17" s="277">
        <v>0</v>
      </c>
      <c r="L17" s="277"/>
      <c r="M17" s="276">
        <v>0</v>
      </c>
      <c r="N17" s="277">
        <v>57</v>
      </c>
      <c r="O17" s="277">
        <v>44</v>
      </c>
      <c r="P17" s="277">
        <v>44</v>
      </c>
      <c r="Q17" s="279">
        <v>226</v>
      </c>
      <c r="R17" s="279">
        <v>428</v>
      </c>
      <c r="S17" s="276"/>
    </row>
    <row r="18" spans="1:19" s="268" customFormat="1" ht="15.75" customHeight="1">
      <c r="A18" s="283">
        <v>14</v>
      </c>
      <c r="B18" s="284" t="s">
        <v>15</v>
      </c>
      <c r="C18" s="393">
        <v>384</v>
      </c>
      <c r="D18" s="393">
        <v>388</v>
      </c>
      <c r="E18" s="393">
        <v>464</v>
      </c>
      <c r="F18" s="393">
        <v>1223</v>
      </c>
      <c r="G18" s="394">
        <v>1913</v>
      </c>
      <c r="H18" s="393">
        <v>62</v>
      </c>
      <c r="I18" s="393">
        <v>52</v>
      </c>
      <c r="J18" s="393">
        <v>10</v>
      </c>
      <c r="K18" s="393">
        <v>0</v>
      </c>
      <c r="L18" s="393"/>
      <c r="M18" s="395">
        <v>0</v>
      </c>
      <c r="N18" s="393">
        <v>59</v>
      </c>
      <c r="O18" s="393">
        <v>76</v>
      </c>
      <c r="P18" s="393">
        <v>76</v>
      </c>
      <c r="Q18" s="395">
        <v>351</v>
      </c>
      <c r="R18" s="395">
        <v>632</v>
      </c>
      <c r="S18" s="285"/>
    </row>
    <row r="19" spans="1:19" s="268" customFormat="1" ht="15.75" customHeight="1">
      <c r="A19" s="356">
        <v>15</v>
      </c>
      <c r="B19" s="41" t="s">
        <v>16</v>
      </c>
      <c r="C19" s="277">
        <v>308</v>
      </c>
      <c r="D19" s="277">
        <v>310</v>
      </c>
      <c r="E19" s="277">
        <v>859</v>
      </c>
      <c r="F19" s="277">
        <v>2220</v>
      </c>
      <c r="G19" s="396">
        <v>1632</v>
      </c>
      <c r="H19" s="278">
        <v>66</v>
      </c>
      <c r="I19" s="278">
        <v>45</v>
      </c>
      <c r="J19" s="278">
        <v>21</v>
      </c>
      <c r="K19" s="278">
        <v>0</v>
      </c>
      <c r="L19" s="277"/>
      <c r="M19" s="276">
        <v>0</v>
      </c>
      <c r="N19" s="277">
        <v>68</v>
      </c>
      <c r="O19" s="277">
        <v>81</v>
      </c>
      <c r="P19" s="277">
        <v>81</v>
      </c>
      <c r="Q19" s="279">
        <v>258</v>
      </c>
      <c r="R19" s="279">
        <v>477</v>
      </c>
      <c r="S19" s="276"/>
    </row>
    <row r="20" spans="1:19" s="268" customFormat="1" ht="15.75" customHeight="1">
      <c r="A20" s="283">
        <v>16</v>
      </c>
      <c r="B20" s="284" t="s">
        <v>17</v>
      </c>
      <c r="C20" s="393">
        <v>363</v>
      </c>
      <c r="D20" s="393">
        <v>367</v>
      </c>
      <c r="E20" s="393">
        <v>147</v>
      </c>
      <c r="F20" s="393">
        <v>367</v>
      </c>
      <c r="G20" s="394">
        <v>1177</v>
      </c>
      <c r="H20" s="393">
        <v>87</v>
      </c>
      <c r="I20" s="393">
        <v>69</v>
      </c>
      <c r="J20" s="393">
        <v>17</v>
      </c>
      <c r="K20" s="393">
        <v>1</v>
      </c>
      <c r="L20" s="393"/>
      <c r="M20" s="395">
        <v>0</v>
      </c>
      <c r="N20" s="393">
        <v>33</v>
      </c>
      <c r="O20" s="393">
        <v>15</v>
      </c>
      <c r="P20" s="393">
        <v>16</v>
      </c>
      <c r="Q20" s="395">
        <v>164</v>
      </c>
      <c r="R20" s="395">
        <v>305</v>
      </c>
      <c r="S20" s="285"/>
    </row>
    <row r="21" spans="1:19" s="268" customFormat="1" ht="18">
      <c r="A21" s="356">
        <v>17</v>
      </c>
      <c r="B21" s="41" t="s">
        <v>18</v>
      </c>
      <c r="C21" s="277">
        <v>469</v>
      </c>
      <c r="D21" s="277">
        <v>478</v>
      </c>
      <c r="E21" s="277">
        <v>636</v>
      </c>
      <c r="F21" s="277">
        <v>1536</v>
      </c>
      <c r="G21" s="396">
        <v>2609</v>
      </c>
      <c r="H21" s="277">
        <v>105</v>
      </c>
      <c r="I21" s="277">
        <v>85</v>
      </c>
      <c r="J21" s="277">
        <v>19</v>
      </c>
      <c r="K21" s="277">
        <v>1</v>
      </c>
      <c r="L21" s="277"/>
      <c r="M21" s="276">
        <v>0</v>
      </c>
      <c r="N21" s="277">
        <v>94</v>
      </c>
      <c r="O21" s="277">
        <v>56</v>
      </c>
      <c r="P21" s="277">
        <v>57</v>
      </c>
      <c r="Q21" s="279">
        <v>326</v>
      </c>
      <c r="R21" s="279">
        <v>565</v>
      </c>
      <c r="S21" s="276"/>
    </row>
    <row r="22" spans="1:19" ht="27.95" customHeight="1">
      <c r="A22" s="283">
        <v>18</v>
      </c>
      <c r="B22" s="284" t="s">
        <v>19</v>
      </c>
      <c r="C22" s="393">
        <v>722</v>
      </c>
      <c r="D22" s="393">
        <v>731</v>
      </c>
      <c r="E22" s="393">
        <v>263</v>
      </c>
      <c r="F22" s="393">
        <v>706</v>
      </c>
      <c r="G22" s="394">
        <v>3201</v>
      </c>
      <c r="H22" s="393">
        <v>106</v>
      </c>
      <c r="I22" s="393">
        <v>88</v>
      </c>
      <c r="J22" s="393">
        <v>18</v>
      </c>
      <c r="K22" s="393">
        <v>0</v>
      </c>
      <c r="L22" s="393"/>
      <c r="M22" s="395">
        <v>0</v>
      </c>
      <c r="N22" s="393">
        <v>141</v>
      </c>
      <c r="O22" s="393">
        <v>148</v>
      </c>
      <c r="P22" s="393">
        <v>148</v>
      </c>
      <c r="Q22" s="395">
        <v>403</v>
      </c>
      <c r="R22" s="395">
        <v>690</v>
      </c>
      <c r="S22" s="285"/>
    </row>
    <row r="23" spans="1:19" s="267" customFormat="1" ht="24.75" customHeight="1">
      <c r="A23" s="457" t="s">
        <v>0</v>
      </c>
      <c r="B23" s="458"/>
      <c r="C23" s="62">
        <v>11182</v>
      </c>
      <c r="D23" s="62">
        <v>11370</v>
      </c>
      <c r="E23" s="62">
        <f>SUM(E5:E22)</f>
        <v>11014</v>
      </c>
      <c r="F23" s="62">
        <f>SUM(F5:F22)</f>
        <v>27994</v>
      </c>
      <c r="G23" s="62">
        <f>SUM(G5:G22)</f>
        <v>51124</v>
      </c>
      <c r="H23" s="62">
        <f>SUM(H5:H22)</f>
        <v>1795</v>
      </c>
      <c r="I23" s="62">
        <f>SUM(I5:I22)</f>
        <v>1417</v>
      </c>
      <c r="J23" s="62">
        <v>368</v>
      </c>
      <c r="K23" s="62">
        <v>10</v>
      </c>
      <c r="L23" s="62"/>
      <c r="M23" s="62">
        <v>0</v>
      </c>
      <c r="N23" s="62">
        <v>2071</v>
      </c>
      <c r="O23" s="62">
        <f>SUM(O5:O22)</f>
        <v>1813</v>
      </c>
      <c r="P23" s="62">
        <f>SUM(P5:P22)</f>
        <v>1834</v>
      </c>
      <c r="Q23" s="62">
        <v>6768</v>
      </c>
      <c r="R23" s="62">
        <v>11827</v>
      </c>
      <c r="S23" s="303"/>
    </row>
    <row r="24" spans="1:19">
      <c r="A24" s="280"/>
      <c r="B24" s="546" t="s">
        <v>201</v>
      </c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281"/>
      <c r="R24" s="282"/>
      <c r="S24" s="282"/>
    </row>
  </sheetData>
  <mergeCells count="25">
    <mergeCell ref="A23:B23"/>
    <mergeCell ref="B24:P24"/>
    <mergeCell ref="P2:S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Q3"/>
    <mergeCell ref="R3:S3"/>
    <mergeCell ref="A1:R1"/>
    <mergeCell ref="A2:A4"/>
    <mergeCell ref="B2:B4"/>
    <mergeCell ref="C2:D2"/>
    <mergeCell ref="E2:G2"/>
    <mergeCell ref="H2:L2"/>
    <mergeCell ref="N2:O2"/>
  </mergeCells>
  <pageMargins left="0.64" right="0.23622047244094491" top="0.35433070866141736" bottom="0.35433070866141736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ЕДВ</vt:lpstr>
      <vt:lpstr>РЕДК</vt:lpstr>
      <vt:lpstr>ЕДК-многодет</vt:lpstr>
      <vt:lpstr>ЕДК-село</vt:lpstr>
      <vt:lpstr>субсидии</vt:lpstr>
      <vt:lpstr>ДП</vt:lpstr>
      <vt:lpstr>ЕДВ 3-го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ОСАГО+КЭТС+Гемодиализ</vt:lpstr>
      <vt:lpstr>зубопротезирование</vt:lpstr>
      <vt:lpstr>доноры</vt:lpstr>
      <vt:lpstr>'ЕДК-многодет'!Область_печати</vt:lpstr>
      <vt:lpstr>'Иные МСП'!Область_печати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2019-02-04T11:07:09Z</cp:lastPrinted>
  <dcterms:created xsi:type="dcterms:W3CDTF">2012-06-09T06:34:01Z</dcterms:created>
  <dcterms:modified xsi:type="dcterms:W3CDTF">2019-02-04T11:42:44Z</dcterms:modified>
</cp:coreProperties>
</file>