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50" windowWidth="18120" windowHeight="9150" tabRatio="886"/>
  </bookViews>
  <sheets>
    <sheet name="ЕДВ" sheetId="1" r:id="rId1"/>
    <sheet name="РЕДК" sheetId="2" r:id="rId2"/>
    <sheet name="ЕДК-многодет" sheetId="43" r:id="rId3"/>
    <sheet name="ЕДК-село" sheetId="5" r:id="rId4"/>
    <sheet name="субсидии" sheetId="30" r:id="rId5"/>
    <sheet name="ДП" sheetId="7" r:id="rId6"/>
    <sheet name="ЕДВ на 3-го" sheetId="47" r:id="rId7"/>
    <sheet name="бер и корм" sheetId="8" r:id="rId8"/>
    <sheet name="ОблМСП" sheetId="52" r:id="rId9"/>
    <sheet name="Иные МСП" sheetId="41" r:id="rId10"/>
    <sheet name="ВОВ" sheetId="33" r:id="rId11"/>
    <sheet name="федрегистр" sheetId="12" r:id="rId12"/>
    <sheet name="инвалиды" sheetId="13" r:id="rId13"/>
    <sheet name="ФЕДК" sheetId="45" r:id="rId14"/>
    <sheet name="1,5" sheetId="29" r:id="rId15"/>
    <sheet name="475+142" sheetId="27" r:id="rId16"/>
    <sheet name="актуальные" sheetId="25" r:id="rId17"/>
    <sheet name="Чис.многод.сем" sheetId="37" r:id="rId18"/>
    <sheet name="зубопротезирование" sheetId="49" r:id="rId19"/>
    <sheet name="маткапитал" sheetId="51" r:id="rId20"/>
  </sheets>
  <definedNames>
    <definedName name="_xlnm.Database" localSheetId="5">ДП!#REF!</definedName>
    <definedName name="_xlnm.Database">#REF!</definedName>
    <definedName name="_xlnm.Print_Area" localSheetId="16">актуальные!$A$1:$D$21</definedName>
    <definedName name="_xlnm.Print_Area" localSheetId="10">ВОВ!$A$1:$N$32</definedName>
    <definedName name="_xlnm.Print_Area" localSheetId="2">'ЕДК-многодет'!$A$1:$AB$26</definedName>
    <definedName name="_xlnm.Print_Area" localSheetId="4">субсидии!$A$1:$F$23</definedName>
  </definedNames>
  <calcPr calcId="145621"/>
</workbook>
</file>

<file path=xl/calcChain.xml><?xml version="1.0" encoding="utf-8"?>
<calcChain xmlns="http://schemas.openxmlformats.org/spreadsheetml/2006/main">
  <c r="M24" i="51" l="1"/>
  <c r="L24" i="51"/>
  <c r="K24" i="51"/>
  <c r="J24" i="51"/>
  <c r="I24" i="51"/>
  <c r="H24" i="51"/>
  <c r="G24" i="51"/>
  <c r="F24" i="51"/>
  <c r="E24" i="51"/>
  <c r="D24" i="51"/>
  <c r="C24" i="51"/>
  <c r="O23" i="37" l="1"/>
  <c r="N23" i="37"/>
  <c r="M23" i="37"/>
  <c r="L23" i="37"/>
  <c r="K23" i="37"/>
  <c r="J23" i="37"/>
  <c r="I23" i="37"/>
  <c r="H23" i="37"/>
  <c r="G23" i="37"/>
  <c r="F23" i="37"/>
  <c r="E23" i="37"/>
  <c r="D23" i="37"/>
  <c r="P23" i="37" s="1"/>
  <c r="C23" i="37"/>
  <c r="P22" i="37"/>
  <c r="P21" i="37"/>
  <c r="P20" i="37"/>
  <c r="P19" i="37"/>
  <c r="P18" i="37"/>
  <c r="P17" i="37"/>
  <c r="P16" i="37"/>
  <c r="P15" i="37"/>
  <c r="P14" i="37"/>
  <c r="P13" i="37"/>
  <c r="P12" i="37"/>
  <c r="P11" i="37"/>
  <c r="P10" i="37"/>
  <c r="P9" i="37"/>
  <c r="P8" i="37"/>
  <c r="P7" i="37"/>
  <c r="P6" i="37"/>
  <c r="P5" i="37"/>
  <c r="D21" i="25" l="1"/>
  <c r="C21" i="25"/>
  <c r="O25" i="29"/>
  <c r="G25" i="29"/>
  <c r="D25" i="29"/>
  <c r="Q24" i="29"/>
  <c r="P24" i="29"/>
  <c r="N24" i="29"/>
  <c r="J24" i="29"/>
  <c r="I24" i="29"/>
  <c r="H24" i="29"/>
  <c r="E24" i="29"/>
  <c r="Q23" i="29"/>
  <c r="P23" i="29"/>
  <c r="N23" i="29"/>
  <c r="J23" i="29"/>
  <c r="I23" i="29"/>
  <c r="H23" i="29"/>
  <c r="E23" i="29"/>
  <c r="Q22" i="29"/>
  <c r="P22" i="29"/>
  <c r="N22" i="29"/>
  <c r="J22" i="29"/>
  <c r="I22" i="29"/>
  <c r="H22" i="29"/>
  <c r="E22" i="29"/>
  <c r="Q21" i="29"/>
  <c r="P21" i="29"/>
  <c r="N21" i="29"/>
  <c r="J21" i="29"/>
  <c r="I21" i="29"/>
  <c r="H21" i="29"/>
  <c r="E21" i="29"/>
  <c r="Q20" i="29"/>
  <c r="P20" i="29"/>
  <c r="N20" i="29"/>
  <c r="J20" i="29"/>
  <c r="I20" i="29"/>
  <c r="H20" i="29"/>
  <c r="E20" i="29"/>
  <c r="Q19" i="29"/>
  <c r="P19" i="29"/>
  <c r="N19" i="29"/>
  <c r="J19" i="29"/>
  <c r="I19" i="29"/>
  <c r="H19" i="29"/>
  <c r="E19" i="29"/>
  <c r="Q18" i="29"/>
  <c r="P18" i="29"/>
  <c r="N18" i="29"/>
  <c r="J18" i="29"/>
  <c r="I18" i="29"/>
  <c r="H18" i="29"/>
  <c r="E18" i="29"/>
  <c r="Q17" i="29"/>
  <c r="P17" i="29"/>
  <c r="N17" i="29"/>
  <c r="J17" i="29"/>
  <c r="I17" i="29"/>
  <c r="H17" i="29"/>
  <c r="E17" i="29"/>
  <c r="Q16" i="29"/>
  <c r="P16" i="29"/>
  <c r="N16" i="29"/>
  <c r="J16" i="29"/>
  <c r="I16" i="29"/>
  <c r="H16" i="29"/>
  <c r="E16" i="29"/>
  <c r="Q15" i="29"/>
  <c r="P15" i="29"/>
  <c r="N15" i="29"/>
  <c r="J15" i="29"/>
  <c r="I15" i="29"/>
  <c r="H15" i="29"/>
  <c r="E15" i="29"/>
  <c r="Q14" i="29"/>
  <c r="P14" i="29"/>
  <c r="N14" i="29"/>
  <c r="J14" i="29"/>
  <c r="I14" i="29"/>
  <c r="H14" i="29"/>
  <c r="E14" i="29"/>
  <c r="Q13" i="29"/>
  <c r="P13" i="29"/>
  <c r="N13" i="29"/>
  <c r="J13" i="29"/>
  <c r="I13" i="29"/>
  <c r="H13" i="29"/>
  <c r="E13" i="29"/>
  <c r="Q12" i="29"/>
  <c r="P12" i="29"/>
  <c r="N12" i="29"/>
  <c r="J12" i="29"/>
  <c r="I12" i="29"/>
  <c r="H12" i="29"/>
  <c r="E12" i="29"/>
  <c r="Q11" i="29"/>
  <c r="P11" i="29"/>
  <c r="N11" i="29"/>
  <c r="J11" i="29"/>
  <c r="I11" i="29"/>
  <c r="H11" i="29"/>
  <c r="E11" i="29"/>
  <c r="Q10" i="29"/>
  <c r="P10" i="29"/>
  <c r="N10" i="29"/>
  <c r="J10" i="29"/>
  <c r="I10" i="29"/>
  <c r="H10" i="29"/>
  <c r="E10" i="29"/>
  <c r="Q9" i="29"/>
  <c r="P9" i="29"/>
  <c r="N9" i="29"/>
  <c r="J9" i="29"/>
  <c r="I9" i="29"/>
  <c r="H9" i="29"/>
  <c r="E9" i="29"/>
  <c r="Q8" i="29"/>
  <c r="P8" i="29"/>
  <c r="N8" i="29"/>
  <c r="J8" i="29"/>
  <c r="I8" i="29"/>
  <c r="H8" i="29"/>
  <c r="E8" i="29"/>
  <c r="E25" i="29" s="1"/>
  <c r="Q7" i="29"/>
  <c r="Q25" i="29" s="1"/>
  <c r="P7" i="29"/>
  <c r="P25" i="29" s="1"/>
  <c r="N7" i="29"/>
  <c r="N25" i="29" s="1"/>
  <c r="J7" i="29"/>
  <c r="J25" i="29" s="1"/>
  <c r="I7" i="29"/>
  <c r="I25" i="29" s="1"/>
  <c r="H7" i="29"/>
  <c r="H25" i="29" s="1"/>
  <c r="E7" i="29"/>
  <c r="J18" i="45"/>
  <c r="I18" i="45"/>
  <c r="N23" i="13"/>
  <c r="M23" i="13"/>
  <c r="L23" i="13"/>
  <c r="K23" i="13"/>
  <c r="J23" i="13"/>
  <c r="H23" i="13"/>
  <c r="G23" i="13"/>
  <c r="F23" i="13"/>
  <c r="E23" i="13"/>
  <c r="D23" i="13"/>
  <c r="O22" i="13"/>
  <c r="I22" i="13"/>
  <c r="F22" i="13"/>
  <c r="C22" i="13"/>
  <c r="O21" i="13"/>
  <c r="I21" i="13"/>
  <c r="F21" i="13"/>
  <c r="C21" i="13"/>
  <c r="O20" i="13"/>
  <c r="I20" i="13"/>
  <c r="F20" i="13"/>
  <c r="C20" i="13"/>
  <c r="O19" i="13"/>
  <c r="I19" i="13"/>
  <c r="F19" i="13"/>
  <c r="C19" i="13"/>
  <c r="O18" i="13"/>
  <c r="I18" i="13"/>
  <c r="F18" i="13"/>
  <c r="C18" i="13"/>
  <c r="O17" i="13"/>
  <c r="I17" i="13"/>
  <c r="F17" i="13"/>
  <c r="C17" i="13"/>
  <c r="O16" i="13"/>
  <c r="I16" i="13"/>
  <c r="F16" i="13"/>
  <c r="C16" i="13"/>
  <c r="O15" i="13"/>
  <c r="I15" i="13"/>
  <c r="F15" i="13"/>
  <c r="C15" i="13"/>
  <c r="O14" i="13"/>
  <c r="I14" i="13"/>
  <c r="F14" i="13"/>
  <c r="C14" i="13"/>
  <c r="O13" i="13"/>
  <c r="I13" i="13"/>
  <c r="F13" i="13"/>
  <c r="C13" i="13"/>
  <c r="O12" i="13"/>
  <c r="I12" i="13"/>
  <c r="F12" i="13"/>
  <c r="C12" i="13"/>
  <c r="O11" i="13"/>
  <c r="I11" i="13"/>
  <c r="F11" i="13"/>
  <c r="C11" i="13"/>
  <c r="O10" i="13"/>
  <c r="I10" i="13"/>
  <c r="F10" i="13"/>
  <c r="C10" i="13"/>
  <c r="O9" i="13"/>
  <c r="I9" i="13"/>
  <c r="F9" i="13"/>
  <c r="C9" i="13"/>
  <c r="O8" i="13"/>
  <c r="I8" i="13"/>
  <c r="F8" i="13"/>
  <c r="C8" i="13"/>
  <c r="O7" i="13"/>
  <c r="I7" i="13"/>
  <c r="F7" i="13"/>
  <c r="C7" i="13"/>
  <c r="O6" i="13"/>
  <c r="I6" i="13"/>
  <c r="F6" i="13"/>
  <c r="C6" i="13"/>
  <c r="O5" i="13"/>
  <c r="O23" i="13" s="1"/>
  <c r="I5" i="13"/>
  <c r="I23" i="13" s="1"/>
  <c r="F5" i="13"/>
  <c r="C5" i="13"/>
  <c r="C23" i="13" s="1"/>
  <c r="N26" i="33" l="1"/>
  <c r="M26" i="33"/>
  <c r="L26" i="33"/>
  <c r="J26" i="33"/>
  <c r="I26" i="33"/>
  <c r="H26" i="33"/>
  <c r="G26" i="33"/>
  <c r="F26" i="33"/>
  <c r="D26" i="33"/>
  <c r="K25" i="33"/>
  <c r="H25" i="33"/>
  <c r="E25" i="33"/>
  <c r="C25" i="33" s="1"/>
  <c r="K24" i="33"/>
  <c r="H24" i="33"/>
  <c r="E24" i="33"/>
  <c r="C24" i="33" s="1"/>
  <c r="K23" i="33"/>
  <c r="H23" i="33"/>
  <c r="E23" i="33"/>
  <c r="C23" i="33" s="1"/>
  <c r="K22" i="33"/>
  <c r="H22" i="33"/>
  <c r="E22" i="33"/>
  <c r="C22" i="33" s="1"/>
  <c r="K21" i="33"/>
  <c r="H21" i="33"/>
  <c r="E21" i="33"/>
  <c r="C21" i="33" s="1"/>
  <c r="K20" i="33"/>
  <c r="H20" i="33"/>
  <c r="E20" i="33"/>
  <c r="C20" i="33" s="1"/>
  <c r="K19" i="33"/>
  <c r="H19" i="33"/>
  <c r="E19" i="33"/>
  <c r="C19" i="33" s="1"/>
  <c r="K18" i="33"/>
  <c r="H18" i="33"/>
  <c r="E18" i="33"/>
  <c r="C18" i="33" s="1"/>
  <c r="K17" i="33"/>
  <c r="H17" i="33"/>
  <c r="E17" i="33"/>
  <c r="C17" i="33" s="1"/>
  <c r="K16" i="33"/>
  <c r="H16" i="33"/>
  <c r="E16" i="33"/>
  <c r="C16" i="33" s="1"/>
  <c r="K15" i="33"/>
  <c r="H15" i="33"/>
  <c r="E15" i="33"/>
  <c r="C15" i="33" s="1"/>
  <c r="K14" i="33"/>
  <c r="H14" i="33"/>
  <c r="E14" i="33"/>
  <c r="C14" i="33" s="1"/>
  <c r="K13" i="33"/>
  <c r="H13" i="33"/>
  <c r="E13" i="33"/>
  <c r="C13" i="33" s="1"/>
  <c r="K12" i="33"/>
  <c r="H12" i="33"/>
  <c r="E12" i="33"/>
  <c r="C12" i="33" s="1"/>
  <c r="K11" i="33"/>
  <c r="H11" i="33"/>
  <c r="E11" i="33"/>
  <c r="C11" i="33" s="1"/>
  <c r="K10" i="33"/>
  <c r="H10" i="33"/>
  <c r="E10" i="33"/>
  <c r="C10" i="33" s="1"/>
  <c r="K9" i="33"/>
  <c r="H9" i="33"/>
  <c r="E9" i="33"/>
  <c r="C9" i="33" s="1"/>
  <c r="K8" i="33"/>
  <c r="K26" i="33" s="1"/>
  <c r="H8" i="33"/>
  <c r="E8" i="33"/>
  <c r="C8" i="33" s="1"/>
  <c r="C26" i="33" s="1"/>
  <c r="I21" i="41"/>
  <c r="F21" i="41"/>
  <c r="E21" i="41"/>
  <c r="E26" i="33" l="1"/>
  <c r="R23" i="52"/>
  <c r="Q23" i="52"/>
  <c r="P23" i="52"/>
  <c r="O23" i="52"/>
  <c r="N23" i="52"/>
  <c r="M23" i="52"/>
  <c r="L23" i="52"/>
  <c r="J23" i="52"/>
  <c r="I23" i="52"/>
  <c r="F23" i="52"/>
  <c r="E23" i="52"/>
  <c r="D23" i="52"/>
  <c r="C23" i="52"/>
  <c r="K29" i="8"/>
  <c r="H29" i="8"/>
  <c r="G29" i="8"/>
  <c r="F29" i="8"/>
  <c r="C29" i="8"/>
  <c r="I28" i="8"/>
  <c r="D28" i="8"/>
  <c r="I27" i="8"/>
  <c r="D27" i="8"/>
  <c r="I26" i="8"/>
  <c r="D26" i="8"/>
  <c r="I25" i="8"/>
  <c r="D25" i="8"/>
  <c r="I24" i="8"/>
  <c r="D24" i="8"/>
  <c r="I23" i="8"/>
  <c r="D23" i="8"/>
  <c r="I22" i="8"/>
  <c r="D22" i="8"/>
  <c r="I21" i="8"/>
  <c r="D21" i="8"/>
  <c r="I20" i="8"/>
  <c r="D20" i="8"/>
  <c r="I19" i="8"/>
  <c r="D19" i="8"/>
  <c r="I18" i="8"/>
  <c r="D18" i="8"/>
  <c r="I17" i="8"/>
  <c r="D17" i="8"/>
  <c r="I16" i="8"/>
  <c r="D16" i="8"/>
  <c r="I15" i="8"/>
  <c r="D15" i="8"/>
  <c r="I14" i="8"/>
  <c r="D14" i="8"/>
  <c r="I13" i="8"/>
  <c r="D13" i="8"/>
  <c r="I12" i="8"/>
  <c r="D12" i="8"/>
  <c r="I11" i="8"/>
  <c r="I29" i="8" s="1"/>
  <c r="D11" i="8"/>
  <c r="D29" i="8" s="1"/>
  <c r="F22" i="7"/>
  <c r="E22" i="7"/>
  <c r="F23" i="30" l="1"/>
  <c r="E23" i="30"/>
  <c r="D23" i="30"/>
  <c r="C23" i="30"/>
  <c r="AI28" i="5" l="1"/>
  <c r="AI27" i="5"/>
  <c r="S24" i="43" l="1"/>
  <c r="R24" i="43"/>
  <c r="O23" i="43"/>
  <c r="N23" i="43"/>
  <c r="H23" i="43"/>
  <c r="O22" i="43"/>
  <c r="N22" i="43"/>
  <c r="H22" i="43"/>
  <c r="N21" i="43"/>
  <c r="H21" i="43"/>
  <c r="O21" i="43" s="1"/>
  <c r="N20" i="43"/>
  <c r="H20" i="43"/>
  <c r="O20" i="43" s="1"/>
  <c r="O19" i="43"/>
  <c r="N19" i="43"/>
  <c r="H19" i="43"/>
  <c r="O18" i="43"/>
  <c r="N18" i="43"/>
  <c r="H18" i="43"/>
  <c r="N17" i="43"/>
  <c r="H17" i="43"/>
  <c r="O17" i="43" s="1"/>
  <c r="N16" i="43"/>
  <c r="H16" i="43"/>
  <c r="O16" i="43" s="1"/>
  <c r="O15" i="43"/>
  <c r="N15" i="43"/>
  <c r="H15" i="43"/>
  <c r="O14" i="43"/>
  <c r="N14" i="43"/>
  <c r="H14" i="43"/>
  <c r="N13" i="43"/>
  <c r="H13" i="43"/>
  <c r="O13" i="43" s="1"/>
  <c r="N12" i="43"/>
  <c r="H12" i="43"/>
  <c r="O12" i="43" s="1"/>
  <c r="O11" i="43"/>
  <c r="N11" i="43"/>
  <c r="H11" i="43"/>
  <c r="O10" i="43"/>
  <c r="N10" i="43"/>
  <c r="H10" i="43"/>
  <c r="N9" i="43"/>
  <c r="H9" i="43"/>
  <c r="O9" i="43" s="1"/>
  <c r="N8" i="43"/>
  <c r="H8" i="43"/>
  <c r="O8" i="43" s="1"/>
  <c r="O7" i="43"/>
  <c r="N7" i="43"/>
  <c r="H7" i="43"/>
  <c r="O6" i="43"/>
  <c r="N6" i="43"/>
  <c r="H6" i="43"/>
  <c r="L21" i="1"/>
  <c r="F21" i="1"/>
  <c r="L20" i="1"/>
  <c r="F20" i="1"/>
  <c r="L19" i="1"/>
  <c r="F19" i="1"/>
  <c r="L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  <c r="L10" i="1"/>
  <c r="F10" i="1"/>
  <c r="L9" i="1"/>
  <c r="F9" i="1"/>
  <c r="L8" i="1"/>
  <c r="F8" i="1"/>
  <c r="L7" i="1"/>
  <c r="F7" i="1"/>
  <c r="L6" i="1"/>
  <c r="F6" i="1"/>
  <c r="L5" i="1"/>
  <c r="F5" i="1"/>
  <c r="L4" i="1"/>
  <c r="L22" i="1" s="1"/>
  <c r="F4" i="1"/>
  <c r="F22" i="1" s="1"/>
</calcChain>
</file>

<file path=xl/sharedStrings.xml><?xml version="1.0" encoding="utf-8"?>
<sst xmlns="http://schemas.openxmlformats.org/spreadsheetml/2006/main" count="822" uniqueCount="333">
  <si>
    <t>ИТОГО</t>
  </si>
  <si>
    <t>№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</si>
  <si>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</si>
  <si>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</si>
  <si>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</si>
  <si>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</si>
  <si>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</si>
  <si>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</si>
  <si>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</si>
  <si>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</si>
  <si>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</si>
  <si>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</si>
  <si>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</si>
  <si>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</si>
  <si>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</si>
  <si>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</si>
  <si>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</si>
  <si>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</si>
  <si>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</si>
  <si>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</si>
  <si>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</si>
  <si>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>3 детей</t>
  </si>
  <si>
    <t>4 детей</t>
  </si>
  <si>
    <t>5 детей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</si>
  <si>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</si>
  <si>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</si>
  <si>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</si>
  <si>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>Примечание:  Человек  учитывается один раз по более приоритетной категории.</t>
  </si>
  <si>
    <t>*-в данную численность также включены граждане у которых имеется задолженность по данному виду выплаты</t>
  </si>
  <si>
    <t>Всего</t>
  </si>
  <si>
    <t>Информация о количестве  ветеранов  Великой Отечественной войны 1941-1945 годов,  состоящих на учете</t>
  </si>
  <si>
    <t>в том числе семей, имеющие ___ несовершеннолетних детей</t>
  </si>
  <si>
    <t>6 детей</t>
  </si>
  <si>
    <t>Муниципальные районы</t>
  </si>
  <si>
    <t xml:space="preserve">7 детей </t>
  </si>
  <si>
    <t xml:space="preserve">8 детей </t>
  </si>
  <si>
    <t>не подлежащим обязательному социальному страхованию</t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</si>
  <si>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</t>
  </si>
  <si>
    <t xml:space="preserve">№ </t>
  </si>
  <si>
    <t>Наименование МО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</si>
  <si>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</si>
  <si>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</si>
  <si>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</si>
  <si>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</si>
  <si>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</si>
  <si>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</si>
  <si>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ВСЕГО</t>
  </si>
  <si>
    <t xml:space="preserve">Жертвы политических репрессий </t>
  </si>
  <si>
    <t xml:space="preserve">Ветераны труда </t>
  </si>
  <si>
    <t>получатели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</si>
  <si>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</si>
  <si>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</si>
  <si>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</si>
  <si>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</si>
  <si>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</si>
  <si>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</si>
  <si>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</si>
  <si>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</si>
  <si>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</si>
  <si>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</si>
  <si>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</si>
  <si>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</si>
  <si>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</si>
  <si>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</si>
  <si>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</si>
  <si>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</si>
  <si>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</si>
  <si>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</si>
  <si>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>Количество многодетных семей зарегистрированных в БД на текущий момент</t>
  </si>
  <si>
    <t>Наименование МO</t>
  </si>
  <si>
    <t>текущий месяц</t>
  </si>
  <si>
    <t>ВСЕГО (накопительно)</t>
  </si>
  <si>
    <t>семей</t>
  </si>
  <si>
    <t>граждан</t>
  </si>
  <si>
    <t>№
п/п</t>
  </si>
  <si>
    <t>Число получателей (чел.)</t>
  </si>
  <si>
    <t>№ п/п</t>
  </si>
  <si>
    <t>Всего  льготоносителей</t>
  </si>
  <si>
    <t>Всего получателей</t>
  </si>
  <si>
    <t>Льготоносителей (чел.)</t>
  </si>
  <si>
    <t>Получателей</t>
  </si>
  <si>
    <t>ВСЕГО:</t>
  </si>
  <si>
    <t>В т.ч. Детей</t>
  </si>
  <si>
    <t xml:space="preserve">В т.ч. женщин 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</si>
  <si>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</si>
  <si>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</si>
  <si>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</si>
  <si>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</si>
  <si>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</si>
  <si>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</si>
  <si>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</si>
  <si>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</si>
  <si>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</si>
  <si>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</si>
  <si>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</si>
  <si>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</si>
  <si>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</si>
  <si>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</si>
  <si>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</si>
  <si>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</si>
  <si>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</si>
  <si>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</si>
  <si>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</si>
  <si>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</si>
  <si>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</si>
  <si>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</si>
  <si>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</si>
  <si>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</si>
  <si>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</si>
  <si>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</si>
  <si>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</si>
  <si>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</si>
  <si>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</si>
  <si>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</si>
  <si>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</si>
  <si>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3(4+5+8+11+14+15)</t>
  </si>
  <si>
    <t>5 (6+7)</t>
  </si>
  <si>
    <t>8 (9+10)</t>
  </si>
  <si>
    <t>11(12+13)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</si>
  <si>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</si>
  <si>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</si>
  <si>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</si>
  <si>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</si>
  <si>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</si>
  <si>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</si>
  <si>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</si>
  <si>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</si>
  <si>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</si>
  <si>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</si>
  <si>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</si>
  <si>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</si>
  <si>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</si>
  <si>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</si>
  <si>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 xml:space="preserve">   участники ВОВ</t>
  </si>
  <si>
    <t xml:space="preserve">   ветераны боевых действий</t>
  </si>
  <si>
    <t xml:space="preserve">   инвалиды</t>
  </si>
  <si>
    <t xml:space="preserve">   семьи, имеющие детей-инвалидов</t>
  </si>
  <si>
    <t xml:space="preserve">  Активных распоряжений на детей на отчётную дату.                        </t>
  </si>
  <si>
    <t>Дети</t>
  </si>
  <si>
    <t>Получатели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</si>
  <si>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</si>
  <si>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</si>
  <si>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</si>
  <si>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</si>
  <si>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</si>
  <si>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</si>
  <si>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</si>
  <si>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</si>
  <si>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</si>
  <si>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</si>
  <si>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</si>
  <si>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</si>
  <si>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</si>
  <si>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</si>
  <si>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</si>
  <si>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</si>
  <si>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</si>
  <si>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</si>
  <si>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 xml:space="preserve">9 детей </t>
  </si>
  <si>
    <t xml:space="preserve">12 детей </t>
  </si>
  <si>
    <t>нераб</t>
  </si>
  <si>
    <t>уволенным по ликвидации</t>
  </si>
  <si>
    <t>неработ. на 1-го реб.</t>
  </si>
  <si>
    <t>уволенным по ликвидации на 2 и пос. реб.</t>
  </si>
  <si>
    <t>нераб. на 2 реб. и пос.</t>
  </si>
  <si>
    <t>уволен. по ликвидации на 1 реб.</t>
  </si>
  <si>
    <t xml:space="preserve">10 детей </t>
  </si>
  <si>
    <t xml:space="preserve">11 детей </t>
  </si>
  <si>
    <t>Всего детей</t>
  </si>
  <si>
    <t>начислено к выплате на апрель 2017 года</t>
  </si>
  <si>
    <t> Кол-во членов семьи  (чел.)</t>
  </si>
  <si>
    <t>В т.ч. кол-во детей (чел.)</t>
  </si>
  <si>
    <t>1.Многодетная мать</t>
  </si>
  <si>
    <t>2.Взрослый член многодетной семьи</t>
  </si>
  <si>
    <t xml:space="preserve">     В т.ч.</t>
  </si>
  <si>
    <t>имеющие 3-х детей</t>
  </si>
  <si>
    <t>имеющие 4-х детей</t>
  </si>
  <si>
    <t>имеющие 5-х детей</t>
  </si>
  <si>
    <t>имеющие 6-х и более</t>
  </si>
  <si>
    <t>Беременные, кормящие  женщины</t>
  </si>
  <si>
    <t>ВСЕГО по области:</t>
  </si>
  <si>
    <t>Код строки</t>
  </si>
  <si>
    <t>Всего чел.
(льготоносители с иждивенцами)</t>
  </si>
  <si>
    <t>В т. ч. льготоносителей</t>
  </si>
  <si>
    <t>В соответствии с ФЗ "О Ветеранах":</t>
  </si>
  <si>
    <t>01</t>
  </si>
  <si>
    <t xml:space="preserve">   инвалиды (инвалиды ВОВ и инвалиды боевых действий)</t>
  </si>
  <si>
    <t>011</t>
  </si>
  <si>
    <t>012</t>
  </si>
  <si>
    <t>013</t>
  </si>
  <si>
    <t xml:space="preserve">   лица, награжденные знаком Жителю блокадного Ленинграда, признанные инвалидами вследствие общего заболевания, трудового увечья.</t>
  </si>
  <si>
    <t>014</t>
  </si>
  <si>
    <t xml:space="preserve">   семьи погибших (умерших) инвалидов войны, участников ВОВ и ветеранов боевых действий</t>
  </si>
  <si>
    <t>015</t>
  </si>
  <si>
    <t>В соответствии с ФЗ "О социальной защите инвалидов в РФ</t>
  </si>
  <si>
    <t>02</t>
  </si>
  <si>
    <t>021</t>
  </si>
  <si>
    <t>022</t>
  </si>
  <si>
    <t>В соответствии с законом РФ "О социальной защите граждан, подвергшихся воздействию радиации вследствие катастрофы на ЧАЭС", ФЗ "О социальной защите граждан РФ, подвергшихся воздействию радиации вследствие аварии в 1957 году на производственном объединении "Маяк" и сбросов радиактивных отходов в реку "Теча", "О социальных гарантиях гражданам, подвергшихся радиационному воздействию вследствие ядерных испытаний на Семипалатинском полигоне".</t>
  </si>
  <si>
    <t>03</t>
  </si>
  <si>
    <t>Итого (стр. 01+02+03)</t>
  </si>
  <si>
    <t>Всего семей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</si>
  <si>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</si>
  <si>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>в т.ч.      75 лет брака</t>
  </si>
  <si>
    <t>в т.ч.       70 лет брака</t>
  </si>
  <si>
    <t>в т.ч.         60 лет брака</t>
  </si>
  <si>
    <t>в т.ч.        50 лет брака</t>
  </si>
  <si>
    <t>Ежегод. компенсация на приобрет. одежды и шк.-письм. принадлежностей многодетным         чел.(детей)</t>
  </si>
  <si>
    <t>Пособие на рожд.  по     ФЗ №81 
чел. (детей)</t>
  </si>
  <si>
    <t>социальное пособие на погребение</t>
  </si>
  <si>
    <t>Единоврем. Выплата лицам, состоящим в браке 50, 60,70, 75 лет                                                                       (семейных пар)</t>
  </si>
  <si>
    <t>Государственная социальная помощь</t>
  </si>
  <si>
    <t xml:space="preserve">Информация о получателях (льготоносителях) выплат , осуществляемы Рострудом, предусмотренных пост. Прав-ва РФ от 02.08.2005г. №475 и пост. Прав-ва РФ от 22.02.2012г. №142 </t>
  </si>
  <si>
    <t>пост. №142</t>
  </si>
  <si>
    <t>Количество граждан зарегистрированных в БД  "Соцзащита"</t>
  </si>
  <si>
    <t xml:space="preserve">14 детей </t>
  </si>
  <si>
    <t>Количество актуальных получателей в БД на установленную дату (с учетом должников)</t>
  </si>
  <si>
    <t>детей</t>
  </si>
  <si>
    <t>семей (получателей)</t>
  </si>
  <si>
    <t>ФСД до ПМ   (ОПФР) чел.</t>
  </si>
  <si>
    <t>ВСЕГО;</t>
  </si>
  <si>
    <t xml:space="preserve">Численность льготников находящихся в регистре Пенсионного Фонда </t>
  </si>
  <si>
    <t xml:space="preserve">Всего </t>
  </si>
  <si>
    <t>на 1-го реб.</t>
  </si>
  <si>
    <t>на 2 реб. и пос.</t>
  </si>
  <si>
    <t>начислено  на текущий месяц</t>
  </si>
  <si>
    <t>кол-во детей (чел.)</t>
  </si>
  <si>
    <t>получателей (семей)</t>
  </si>
  <si>
    <t>Категория получателей 
на установленную дату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</si>
  <si>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</t>
  </si>
  <si>
    <t>Количество получателей у которых были начисления (с учетом должников без иждивенцев) накопительно* в 2018 г.</t>
  </si>
  <si>
    <t>Количество получателей у которых были начисления (с учетом должников) накопительно в  2018 году</t>
  </si>
  <si>
    <r>
      <t>Численность за 2018г. (</t>
    </r>
    <r>
      <rPr>
        <b/>
        <u/>
        <sz val="11"/>
        <rFont val="Arial Cyr"/>
        <charset val="204"/>
      </rPr>
      <t>накопительно</t>
    </r>
    <r>
      <rPr>
        <b/>
        <sz val="11"/>
        <rFont val="Arial Cyr"/>
        <charset val="204"/>
      </rPr>
      <t>)</t>
    </r>
  </si>
  <si>
    <t xml:space="preserve">Информация о получателях федеральной ежемесячной денежной компенсации  за  расходы по коммунальным услугам  </t>
  </si>
  <si>
    <t xml:space="preserve">   Нарастающим итогом за 2018 год</t>
  </si>
  <si>
    <t>№
 п.п</t>
  </si>
  <si>
    <t>Всего состоит на очереди (чел.)</t>
  </si>
  <si>
    <t>ИТОГО по области</t>
  </si>
  <si>
    <r>
      <t>ВСЕГО  граждан , которым назначена выплата  в 2018 году (</t>
    </r>
    <r>
      <rPr>
        <u/>
        <sz val="12"/>
        <rFont val="Arial Cyr"/>
        <charset val="204"/>
      </rPr>
      <t>накопительно</t>
    </r>
    <r>
      <rPr>
        <sz val="12"/>
        <rFont val="Arial Cyr"/>
        <charset val="204"/>
      </rPr>
      <t>)</t>
    </r>
  </si>
  <si>
    <t xml:space="preserve">Информация о численности получателей регионального материнского капитала </t>
  </si>
  <si>
    <t>Улучшение жилищных условий</t>
  </si>
  <si>
    <t>Получение образования ребенком (детьми)</t>
  </si>
  <si>
    <t>Получение медицинских услуг ребенком (детьми)</t>
  </si>
  <si>
    <t>Лечение и реабилитация ребенка-инвалида</t>
  </si>
  <si>
    <t>Приобре-тение транспортного средства</t>
  </si>
  <si>
    <t>Итого*</t>
  </si>
  <si>
    <t>Улучше-ние жил. условий всего</t>
  </si>
  <si>
    <t>в том числе</t>
  </si>
  <si>
    <t>строительство  жилого дома</t>
  </si>
  <si>
    <t>приобретение жилья</t>
  </si>
  <si>
    <t>ремонт жилья</t>
  </si>
  <si>
    <t>газификация домо-владения</t>
  </si>
  <si>
    <t>приобре-тение зем. уч-ков</t>
  </si>
  <si>
    <t>ИТОГО:</t>
  </si>
  <si>
    <t>*- получатель учитывается один раз</t>
  </si>
  <si>
    <t>Количество актуальных получателей (с учетом должников без иждивенцев) по БД  на установ.дату</t>
  </si>
  <si>
    <t>Количество получателей у которых были начисления (с учетом должников без иждивенцев) накопительно * в 2018г.</t>
  </si>
  <si>
    <t>Количество актуальных получателей (с учетом должников без иждивенцев) по БД  на  установ.дату</t>
  </si>
  <si>
    <t>Количество актуальных льготопользователей (с учетом приостановленных выплат) на на установленную дату</t>
  </si>
  <si>
    <t>по заявке</t>
  </si>
  <si>
    <t>за 2018 г</t>
  </si>
  <si>
    <t>принятых решений</t>
  </si>
  <si>
    <t xml:space="preserve">                                            и    детям в возрасте до 3-х лет             </t>
  </si>
  <si>
    <t>Дети до         2-х лет</t>
  </si>
  <si>
    <t>Дети от 2-х до  3-х лет</t>
  </si>
  <si>
    <t>единоврем. вып.на погреб. ЖПР (накопительно за 2018)</t>
  </si>
  <si>
    <t>гсп-соцконтракт заключено за 2018 год</t>
  </si>
  <si>
    <t>Единовременное пособие при рождении ребенка ЛО (начислений)</t>
  </si>
  <si>
    <t>федеральный регистр июль 2018г.</t>
  </si>
  <si>
    <t>Количество носителей льгот у которых были начисления (с учетом должников) в 2018 году (накопительно)</t>
  </si>
  <si>
    <t xml:space="preserve">неработающие </t>
  </si>
  <si>
    <t>уволен. по ликвид.</t>
  </si>
  <si>
    <t>Количество граждан, получивших различные меры социальной поддержки в 2018 году (накопительно)</t>
  </si>
  <si>
    <t xml:space="preserve">13 детей </t>
  </si>
  <si>
    <t>Всего оказано  за 2018г. (чел.)</t>
  </si>
  <si>
    <t>Численность в отчетный период</t>
  </si>
  <si>
    <t>Сумма начисленная без доплат (руб.)</t>
  </si>
  <si>
    <t>Нарастающим итогом с начала 2018 года</t>
  </si>
  <si>
    <t xml:space="preserve">численность семей и  детей, на которых произведена ежемесячная денежная выплата </t>
  </si>
  <si>
    <t xml:space="preserve">Ежемесячный отчет по предоставлению ежемесячной денежной выплаты семьям при рождении (усыновлении/удочерении) третьего ребенка и последующих детей </t>
  </si>
  <si>
    <t xml:space="preserve"> семей</t>
  </si>
  <si>
    <t xml:space="preserve"> детей   (чел.)</t>
  </si>
  <si>
    <t>пост. №475</t>
  </si>
  <si>
    <t>льготопользователей</t>
  </si>
  <si>
    <t>на октябрь 2018 года</t>
  </si>
  <si>
    <t>на 01 октября 2018 года</t>
  </si>
  <si>
    <t>Информация о получателях ежемесячной денежной компенсации многодетным семьям, проживающим в Ленинградской области
 на 01.10.2018</t>
  </si>
  <si>
    <t xml:space="preserve">Количество льготопользователей (с учетом должников) в 2018г. (накопительно по начислению) </t>
  </si>
  <si>
    <t> 5057</t>
  </si>
  <si>
    <t> 20276</t>
  </si>
  <si>
    <t> 16471</t>
  </si>
  <si>
    <t> 3805</t>
  </si>
  <si>
    <t> 735</t>
  </si>
  <si>
    <t>Информация о получателях субсидий на оплату жилого помещения и коммунальных услуг
 на 01 октября 2018 г.</t>
  </si>
  <si>
    <t>сентябрь</t>
  </si>
  <si>
    <t>Информация о получателях ежемесячных пособий, гражданам имеющим детей  на октябрь  2018 г.</t>
  </si>
  <si>
    <t>Накопительно  за        2018 год</t>
  </si>
  <si>
    <t>на 01.10.2018</t>
  </si>
  <si>
    <t xml:space="preserve">                                на октябрь 2018 г.</t>
  </si>
  <si>
    <r>
      <t>Информация об оказании некоторых мер социальной поддерждки из средств областного бюджета  </t>
    </r>
    <r>
      <rPr>
        <b/>
        <i/>
        <u/>
        <sz val="14"/>
        <rFont val="Arial"/>
        <family val="2"/>
        <charset val="204"/>
      </rPr>
      <t> за  2018</t>
    </r>
    <r>
      <rPr>
        <b/>
        <i/>
        <sz val="14"/>
        <rFont val="Arial"/>
        <family val="2"/>
        <charset val="204"/>
      </rPr>
      <t xml:space="preserve"> год (начисленные  суммы) (численность нарастающим итогом) по состоянию БД "Социальная защита" на 01.10.2018   </t>
    </r>
  </si>
  <si>
    <t>в т.ч.       75 лет брака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</si>
  <si>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получателей некоторых мер соцподдержки по состоянию на 01.10.2018 года.</t>
    </r>
  </si>
  <si>
    <t>ежем. Инв. с дет. по зрению (начисл. За 09_2018)</t>
  </si>
  <si>
    <t>ежем инв.боев.  (начисл. на 09_2018</t>
  </si>
  <si>
    <t>ежем. Кап ремонт 70-80 (начисл. на 10_2018)</t>
  </si>
  <si>
    <t>ежем. Кап ремонт фед. Льготники (начисл. за 08_2018)</t>
  </si>
  <si>
    <t>ежем.  (гемодиа-лиз) (начисл. на 09_2018)</t>
  </si>
  <si>
    <t xml:space="preserve"> в БД АИС "Социальная защита" по состоянию  на 01  октября 2018 года</t>
  </si>
  <si>
    <t>Сведения о количестве инвалидов по БД "Социальная защита" на 01.10.2018</t>
  </si>
  <si>
    <t>Количество актуальных льготопользователей  на октябрь 2018г.</t>
  </si>
  <si>
    <t>Категория получателей за август 2018 г.</t>
  </si>
  <si>
    <t>44795</t>
  </si>
  <si>
    <t>19246</t>
  </si>
  <si>
    <t>7178</t>
  </si>
  <si>
    <t>3760</t>
  </si>
  <si>
    <t>5544</t>
  </si>
  <si>
    <t>3159</t>
  </si>
  <si>
    <t>22321</t>
  </si>
  <si>
    <t>6971</t>
  </si>
  <si>
    <t>4540</t>
  </si>
  <si>
    <t>2479</t>
  </si>
  <si>
    <t>103756</t>
  </si>
  <si>
    <t>101585</t>
  </si>
  <si>
    <t>98796</t>
  </si>
  <si>
    <t>4960</t>
  </si>
  <si>
    <t>2789</t>
  </si>
  <si>
    <t>на 01.10.2018 года.</t>
  </si>
  <si>
    <t>на  октябрь  2018 г.</t>
  </si>
  <si>
    <t>Сведения о числености граждан зарегистрированных в
 БД АИС "Социальная защита"  
на 01.10.2018 г.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</si>
  <si>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01.10.2018 г</t>
  </si>
  <si>
    <t>учет по адресу проживания</t>
  </si>
  <si>
    <t>Информация по  услуге "Бесплатное зубопротезирование"  по состоянию БД АИС "Соцзащита"   на 01.10.2018г.</t>
  </si>
  <si>
    <t>с 01.2018 по 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</si>
</sst>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 &quot;[$руб.-419];[Red]&quot;-&quot;#,##0.00&quot; &quot;[$руб.-419]"/>
  </numFmts>
  <fonts count="13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6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4"/>
      <name val="Arial Cyr"/>
      <family val="2"/>
      <charset val="204"/>
    </font>
    <font>
      <b/>
      <i/>
      <sz val="16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4"/>
      <name val="Arial"/>
      <family val="2"/>
      <charset val="204"/>
    </font>
    <font>
      <i/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i/>
      <sz val="16"/>
      <name val="Arial Cyr"/>
      <charset val="204"/>
    </font>
    <font>
      <sz val="1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Arial "/>
      <charset val="204"/>
    </font>
    <font>
      <sz val="12"/>
      <name val="Arial "/>
      <charset val="204"/>
    </font>
    <font>
      <sz val="14"/>
      <name val="Arial "/>
      <charset val="204"/>
    </font>
    <font>
      <sz val="10"/>
      <name val="Arial "/>
      <charset val="204"/>
    </font>
    <font>
      <b/>
      <sz val="14"/>
      <name val="Arial "/>
      <charset val="204"/>
    </font>
    <font>
      <b/>
      <sz val="11"/>
      <name val="Arial "/>
      <charset val="204"/>
    </font>
    <font>
      <i/>
      <sz val="14"/>
      <name val="Arial Cyr"/>
      <charset val="204"/>
    </font>
    <font>
      <i/>
      <sz val="16"/>
      <name val="Arial Cyr"/>
      <charset val="204"/>
    </font>
    <font>
      <sz val="14"/>
      <name val="Arial Unicode MS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6"/>
      <name val="Arial Cyr"/>
      <charset val="204"/>
    </font>
    <font>
      <sz val="6"/>
      <name val="Arial Cyr"/>
      <charset val="204"/>
    </font>
    <font>
      <sz val="10"/>
      <color indexed="8"/>
      <name val="Arial Cyr"/>
      <family val="2"/>
      <charset val="204"/>
    </font>
    <font>
      <u/>
      <sz val="12"/>
      <name val="Arial Cyr"/>
      <charset val="204"/>
    </font>
    <font>
      <b/>
      <u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rgb="FF333333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rgb="FFFF990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rgb="FF003366"/>
      <name val="Calibri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rgb="FF003366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003366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color rgb="FF80008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1"/>
      <color rgb="FF808080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u/>
      <sz val="14"/>
      <name val="Arial"/>
      <family val="2"/>
      <charset val="204"/>
    </font>
    <font>
      <b/>
      <i/>
      <sz val="10"/>
      <name val="Arial Cyr"/>
      <charset val="204"/>
    </font>
    <font>
      <b/>
      <sz val="11"/>
      <name val="Arial"/>
      <family val="2"/>
      <charset val="204"/>
    </font>
    <font>
      <sz val="1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indexed="8"/>
      <name val="Arial Cyr"/>
      <charset val="204"/>
    </font>
    <font>
      <sz val="10"/>
      <color indexed="8"/>
      <name val="Arial"/>
      <family val="2"/>
      <charset val="204"/>
    </font>
    <font>
      <b/>
      <sz val="14"/>
      <color indexed="8"/>
      <name val="Arial Cyr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Arial Cyr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99CC"/>
        <bgColor rgb="FFFF99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CFFCC"/>
        <bgColor rgb="FFCCFFCC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C99FF"/>
        <bgColor rgb="FFCC99FF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rgb="FFCCFFFF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C99"/>
        <b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99CCFF"/>
        <bgColor rgb="FF99CCFF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8080"/>
        <bgColor rgb="FFFF8080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FF00"/>
        <bgColor rgb="FF00FF00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C00"/>
        <bgColor rgb="FFFFCC00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0066CC"/>
        <bgColor rgb="FF0066CC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800080"/>
        <bgColor rgb="FF800080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33CCCC"/>
        <bgColor rgb="FF33CCCC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00"/>
        <bgColor rgb="FFFF9900"/>
      </patternFill>
    </fill>
    <fill>
      <patternFill patternType="solid">
        <fgColor theme="4"/>
      </patternFill>
    </fill>
    <fill>
      <patternFill patternType="solid">
        <fgColor rgb="FF333399"/>
        <bgColor rgb="FF333399"/>
      </patternFill>
    </fill>
    <fill>
      <patternFill patternType="solid">
        <fgColor theme="5"/>
      </patternFill>
    </fill>
    <fill>
      <patternFill patternType="solid">
        <fgColor rgb="FFFF0000"/>
        <bgColor rgb="FFFF0000"/>
      </patternFill>
    </fill>
    <fill>
      <patternFill patternType="solid">
        <fgColor theme="6"/>
      </patternFill>
    </fill>
    <fill>
      <patternFill patternType="solid">
        <fgColor rgb="FF339966"/>
        <bgColor rgb="FF33996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FFEB9C"/>
      </patternFill>
    </fill>
    <fill>
      <patternFill patternType="solid">
        <fgColor rgb="FFFFFF99"/>
        <bgColor rgb="FFFFFF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41">
    <xf numFmtId="0" fontId="0" fillId="0" borderId="0"/>
    <xf numFmtId="0" fontId="73" fillId="26" borderId="0" applyNumberFormat="0" applyBorder="0" applyAlignment="0" applyProtection="0"/>
    <xf numFmtId="0" fontId="2" fillId="2" borderId="0" applyNumberFormat="0" applyBorder="0" applyAlignment="0" applyProtection="0"/>
    <xf numFmtId="0" fontId="74" fillId="27" borderId="0"/>
    <xf numFmtId="0" fontId="73" fillId="28" borderId="0" applyNumberFormat="0" applyBorder="0" applyAlignment="0" applyProtection="0"/>
    <xf numFmtId="0" fontId="2" fillId="3" borderId="0" applyNumberFormat="0" applyBorder="0" applyAlignment="0" applyProtection="0"/>
    <xf numFmtId="0" fontId="74" fillId="29" borderId="0"/>
    <xf numFmtId="0" fontId="73" fillId="30" borderId="0" applyNumberFormat="0" applyBorder="0" applyAlignment="0" applyProtection="0"/>
    <xf numFmtId="0" fontId="2" fillId="4" borderId="0" applyNumberFormat="0" applyBorder="0" applyAlignment="0" applyProtection="0"/>
    <xf numFmtId="0" fontId="74" fillId="31" borderId="0"/>
    <xf numFmtId="0" fontId="73" fillId="32" borderId="0" applyNumberFormat="0" applyBorder="0" applyAlignment="0" applyProtection="0"/>
    <xf numFmtId="0" fontId="2" fillId="5" borderId="0" applyNumberFormat="0" applyBorder="0" applyAlignment="0" applyProtection="0"/>
    <xf numFmtId="0" fontId="74" fillId="33" borderId="0"/>
    <xf numFmtId="0" fontId="73" fillId="34" borderId="0" applyNumberFormat="0" applyBorder="0" applyAlignment="0" applyProtection="0"/>
    <xf numFmtId="0" fontId="2" fillId="6" borderId="0" applyNumberFormat="0" applyBorder="0" applyAlignment="0" applyProtection="0"/>
    <xf numFmtId="0" fontId="74" fillId="35" borderId="0"/>
    <xf numFmtId="0" fontId="73" fillId="36" borderId="0" applyNumberFormat="0" applyBorder="0" applyAlignment="0" applyProtection="0"/>
    <xf numFmtId="0" fontId="2" fillId="7" borderId="0" applyNumberFormat="0" applyBorder="0" applyAlignment="0" applyProtection="0"/>
    <xf numFmtId="0" fontId="74" fillId="37" borderId="0"/>
    <xf numFmtId="0" fontId="73" fillId="38" borderId="0" applyNumberFormat="0" applyBorder="0" applyAlignment="0" applyProtection="0"/>
    <xf numFmtId="0" fontId="2" fillId="8" borderId="0" applyNumberFormat="0" applyBorder="0" applyAlignment="0" applyProtection="0"/>
    <xf numFmtId="0" fontId="74" fillId="39" borderId="0"/>
    <xf numFmtId="0" fontId="73" fillId="40" borderId="0" applyNumberFormat="0" applyBorder="0" applyAlignment="0" applyProtection="0"/>
    <xf numFmtId="0" fontId="2" fillId="9" borderId="0" applyNumberFormat="0" applyBorder="0" applyAlignment="0" applyProtection="0"/>
    <xf numFmtId="0" fontId="74" fillId="41" borderId="0"/>
    <xf numFmtId="0" fontId="73" fillId="42" borderId="0" applyNumberFormat="0" applyBorder="0" applyAlignment="0" applyProtection="0"/>
    <xf numFmtId="0" fontId="2" fillId="10" borderId="0" applyNumberFormat="0" applyBorder="0" applyAlignment="0" applyProtection="0"/>
    <xf numFmtId="0" fontId="74" fillId="43" borderId="0"/>
    <xf numFmtId="0" fontId="73" fillId="44" borderId="0" applyNumberFormat="0" applyBorder="0" applyAlignment="0" applyProtection="0"/>
    <xf numFmtId="0" fontId="2" fillId="5" borderId="0" applyNumberFormat="0" applyBorder="0" applyAlignment="0" applyProtection="0"/>
    <xf numFmtId="0" fontId="74" fillId="33" borderId="0"/>
    <xf numFmtId="0" fontId="73" fillId="45" borderId="0" applyNumberFormat="0" applyBorder="0" applyAlignment="0" applyProtection="0"/>
    <xf numFmtId="0" fontId="2" fillId="8" borderId="0" applyNumberFormat="0" applyBorder="0" applyAlignment="0" applyProtection="0"/>
    <xf numFmtId="0" fontId="74" fillId="39" borderId="0"/>
    <xf numFmtId="0" fontId="73" fillId="46" borderId="0" applyNumberFormat="0" applyBorder="0" applyAlignment="0" applyProtection="0"/>
    <xf numFmtId="0" fontId="2" fillId="11" borderId="0" applyNumberFormat="0" applyBorder="0" applyAlignment="0" applyProtection="0"/>
    <xf numFmtId="0" fontId="74" fillId="47" borderId="0"/>
    <xf numFmtId="0" fontId="75" fillId="48" borderId="0" applyNumberFormat="0" applyBorder="0" applyAlignment="0" applyProtection="0"/>
    <xf numFmtId="0" fontId="34" fillId="12" borderId="0" applyNumberFormat="0" applyBorder="0" applyAlignment="0" applyProtection="0"/>
    <xf numFmtId="0" fontId="76" fillId="49" borderId="0"/>
    <xf numFmtId="0" fontId="75" fillId="50" borderId="0" applyNumberFormat="0" applyBorder="0" applyAlignment="0" applyProtection="0"/>
    <xf numFmtId="0" fontId="34" fillId="9" borderId="0" applyNumberFormat="0" applyBorder="0" applyAlignment="0" applyProtection="0"/>
    <xf numFmtId="0" fontId="76" fillId="41" borderId="0"/>
    <xf numFmtId="0" fontId="75" fillId="51" borderId="0" applyNumberFormat="0" applyBorder="0" applyAlignment="0" applyProtection="0"/>
    <xf numFmtId="0" fontId="34" fillId="10" borderId="0" applyNumberFormat="0" applyBorder="0" applyAlignment="0" applyProtection="0"/>
    <xf numFmtId="0" fontId="76" fillId="43" borderId="0"/>
    <xf numFmtId="0" fontId="75" fillId="52" borderId="0" applyNumberFormat="0" applyBorder="0" applyAlignment="0" applyProtection="0"/>
    <xf numFmtId="0" fontId="34" fillId="13" borderId="0" applyNumberFormat="0" applyBorder="0" applyAlignment="0" applyProtection="0"/>
    <xf numFmtId="0" fontId="76" fillId="53" borderId="0"/>
    <xf numFmtId="0" fontId="75" fillId="54" borderId="0" applyNumberFormat="0" applyBorder="0" applyAlignment="0" applyProtection="0"/>
    <xf numFmtId="0" fontId="34" fillId="14" borderId="0" applyNumberFormat="0" applyBorder="0" applyAlignment="0" applyProtection="0"/>
    <xf numFmtId="0" fontId="76" fillId="55" borderId="0"/>
    <xf numFmtId="0" fontId="75" fillId="56" borderId="0" applyNumberFormat="0" applyBorder="0" applyAlignment="0" applyProtection="0"/>
    <xf numFmtId="0" fontId="34" fillId="15" borderId="0" applyNumberFormat="0" applyBorder="0" applyAlignment="0" applyProtection="0"/>
    <xf numFmtId="0" fontId="76" fillId="57" borderId="0"/>
    <xf numFmtId="0" fontId="77" fillId="0" borderId="0">
      <alignment horizontal="center"/>
    </xf>
    <xf numFmtId="0" fontId="77" fillId="0" borderId="0">
      <alignment horizontal="center" textRotation="90"/>
    </xf>
    <xf numFmtId="0" fontId="78" fillId="0" borderId="0"/>
    <xf numFmtId="165" fontId="78" fillId="0" borderId="0"/>
    <xf numFmtId="0" fontId="75" fillId="58" borderId="0" applyNumberFormat="0" applyBorder="0" applyAlignment="0" applyProtection="0"/>
    <xf numFmtId="0" fontId="34" fillId="16" borderId="0" applyNumberFormat="0" applyBorder="0" applyAlignment="0" applyProtection="0"/>
    <xf numFmtId="0" fontId="76" fillId="59" borderId="0"/>
    <xf numFmtId="0" fontId="75" fillId="60" borderId="0" applyNumberFormat="0" applyBorder="0" applyAlignment="0" applyProtection="0"/>
    <xf numFmtId="0" fontId="34" fillId="17" borderId="0" applyNumberFormat="0" applyBorder="0" applyAlignment="0" applyProtection="0"/>
    <xf numFmtId="0" fontId="76" fillId="61" borderId="0"/>
    <xf numFmtId="0" fontId="75" fillId="62" borderId="0" applyNumberFormat="0" applyBorder="0" applyAlignment="0" applyProtection="0"/>
    <xf numFmtId="0" fontId="34" fillId="18" borderId="0" applyNumberFormat="0" applyBorder="0" applyAlignment="0" applyProtection="0"/>
    <xf numFmtId="0" fontId="76" fillId="63" borderId="0"/>
    <xf numFmtId="0" fontId="75" fillId="64" borderId="0" applyNumberFormat="0" applyBorder="0" applyAlignment="0" applyProtection="0"/>
    <xf numFmtId="0" fontId="34" fillId="13" borderId="0" applyNumberFormat="0" applyBorder="0" applyAlignment="0" applyProtection="0"/>
    <xf numFmtId="0" fontId="76" fillId="53" borderId="0"/>
    <xf numFmtId="0" fontId="75" fillId="65" borderId="0" applyNumberFormat="0" applyBorder="0" applyAlignment="0" applyProtection="0"/>
    <xf numFmtId="0" fontId="34" fillId="14" borderId="0" applyNumberFormat="0" applyBorder="0" applyAlignment="0" applyProtection="0"/>
    <xf numFmtId="0" fontId="76" fillId="55" borderId="0"/>
    <xf numFmtId="0" fontId="75" fillId="66" borderId="0" applyNumberFormat="0" applyBorder="0" applyAlignment="0" applyProtection="0"/>
    <xf numFmtId="0" fontId="34" fillId="19" borderId="0" applyNumberFormat="0" applyBorder="0" applyAlignment="0" applyProtection="0"/>
    <xf numFmtId="0" fontId="76" fillId="67" borderId="0"/>
    <xf numFmtId="0" fontId="79" fillId="68" borderId="65" applyNumberFormat="0" applyAlignment="0" applyProtection="0"/>
    <xf numFmtId="0" fontId="35" fillId="7" borderId="1" applyNumberFormat="0" applyAlignment="0" applyProtection="0"/>
    <xf numFmtId="0" fontId="80" fillId="37" borderId="66"/>
    <xf numFmtId="0" fontId="81" fillId="69" borderId="67" applyNumberFormat="0" applyAlignment="0" applyProtection="0"/>
    <xf numFmtId="0" fontId="36" fillId="20" borderId="2" applyNumberFormat="0" applyAlignment="0" applyProtection="0"/>
    <xf numFmtId="0" fontId="82" fillId="70" borderId="68"/>
    <xf numFmtId="0" fontId="83" fillId="69" borderId="65" applyNumberFormat="0" applyAlignment="0" applyProtection="0"/>
    <xf numFmtId="0" fontId="37" fillId="20" borderId="1" applyNumberFormat="0" applyAlignment="0" applyProtection="0"/>
    <xf numFmtId="0" fontId="84" fillId="70" borderId="66"/>
    <xf numFmtId="0" fontId="85" fillId="0" borderId="69" applyNumberFormat="0" applyFill="0" applyAlignment="0" applyProtection="0"/>
    <xf numFmtId="0" fontId="38" fillId="0" borderId="3" applyNumberFormat="0" applyFill="0" applyAlignment="0" applyProtection="0"/>
    <xf numFmtId="0" fontId="86" fillId="0" borderId="70"/>
    <xf numFmtId="0" fontId="87" fillId="0" borderId="71" applyNumberFormat="0" applyFill="0" applyAlignment="0" applyProtection="0"/>
    <xf numFmtId="0" fontId="39" fillId="0" borderId="4" applyNumberFormat="0" applyFill="0" applyAlignment="0" applyProtection="0"/>
    <xf numFmtId="0" fontId="88" fillId="0" borderId="72"/>
    <xf numFmtId="0" fontId="89" fillId="0" borderId="73" applyNumberFormat="0" applyFill="0" applyAlignment="0" applyProtection="0"/>
    <xf numFmtId="0" fontId="40" fillId="0" borderId="5" applyNumberFormat="0" applyFill="0" applyAlignment="0" applyProtection="0"/>
    <xf numFmtId="0" fontId="90" fillId="0" borderId="74"/>
    <xf numFmtId="0" fontId="8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0" fillId="0" borderId="0"/>
    <xf numFmtId="0" fontId="91" fillId="0" borderId="75" applyNumberFormat="0" applyFill="0" applyAlignment="0" applyProtection="0"/>
    <xf numFmtId="0" fontId="32" fillId="0" borderId="6" applyNumberFormat="0" applyFill="0" applyAlignment="0" applyProtection="0"/>
    <xf numFmtId="0" fontId="92" fillId="0" borderId="76"/>
    <xf numFmtId="0" fontId="93" fillId="71" borderId="77" applyNumberFormat="0" applyAlignment="0" applyProtection="0"/>
    <xf numFmtId="0" fontId="41" fillId="21" borderId="7" applyNumberFormat="0" applyAlignment="0" applyProtection="0"/>
    <xf numFmtId="0" fontId="94" fillId="72" borderId="78"/>
    <xf numFmtId="0" fontId="9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6" fillId="0" borderId="0"/>
    <xf numFmtId="0" fontId="97" fillId="0" borderId="0" applyNumberFormat="0" applyFill="0" applyBorder="0" applyAlignment="0" applyProtection="0"/>
    <xf numFmtId="0" fontId="98" fillId="73" borderId="0" applyNumberFormat="0" applyBorder="0" applyAlignment="0" applyProtection="0"/>
    <xf numFmtId="0" fontId="43" fillId="22" borderId="0" applyNumberFormat="0" applyBorder="0" applyAlignment="0" applyProtection="0"/>
    <xf numFmtId="0" fontId="99" fillId="74" borderId="0"/>
    <xf numFmtId="0" fontId="28" fillId="0" borderId="0"/>
    <xf numFmtId="0" fontId="73" fillId="0" borderId="0"/>
    <xf numFmtId="0" fontId="100" fillId="0" borderId="0"/>
    <xf numFmtId="0" fontId="70" fillId="0" borderId="0"/>
    <xf numFmtId="0" fontId="101" fillId="75" borderId="0" applyNumberFormat="0" applyBorder="0" applyAlignment="0" applyProtection="0"/>
    <xf numFmtId="0" fontId="44" fillId="3" borderId="0" applyNumberFormat="0" applyBorder="0" applyAlignment="0" applyProtection="0"/>
    <xf numFmtId="0" fontId="102" fillId="29" borderId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/>
    <xf numFmtId="0" fontId="3" fillId="23" borderId="8" applyNumberFormat="0" applyFont="0" applyAlignment="0" applyProtection="0"/>
    <xf numFmtId="0" fontId="100" fillId="77" borderId="80"/>
    <xf numFmtId="0" fontId="2" fillId="76" borderId="79" applyNumberFormat="0" applyFont="0" applyAlignment="0" applyProtection="0"/>
    <xf numFmtId="0" fontId="73" fillId="76" borderId="79" applyNumberFormat="0" applyFont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05" fillId="0" borderId="81" applyNumberFormat="0" applyFill="0" applyAlignment="0" applyProtection="0"/>
    <xf numFmtId="0" fontId="46" fillId="0" borderId="9" applyNumberFormat="0" applyFill="0" applyAlignment="0" applyProtection="0"/>
    <xf numFmtId="0" fontId="106" fillId="0" borderId="82"/>
    <xf numFmtId="0" fontId="10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8" fillId="0" borderId="0"/>
    <xf numFmtId="0" fontId="109" fillId="78" borderId="0" applyNumberFormat="0" applyBorder="0" applyAlignment="0" applyProtection="0"/>
    <xf numFmtId="0" fontId="48" fillId="4" borderId="0" applyNumberFormat="0" applyBorder="0" applyAlignment="0" applyProtection="0"/>
    <xf numFmtId="0" fontId="110" fillId="31" borderId="0"/>
    <xf numFmtId="0" fontId="25" fillId="0" borderId="0" applyBorder="0"/>
    <xf numFmtId="0" fontId="115" fillId="0" borderId="0"/>
    <xf numFmtId="0" fontId="116" fillId="0" borderId="0"/>
    <xf numFmtId="0" fontId="1" fillId="0" borderId="0"/>
    <xf numFmtId="0" fontId="128" fillId="0" borderId="0"/>
  </cellStyleXfs>
  <cellXfs count="647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Border="1"/>
    <xf numFmtId="0" fontId="0" fillId="0" borderId="10" xfId="0" applyBorder="1"/>
    <xf numFmtId="0" fontId="10" fillId="0" borderId="0" xfId="0" applyFont="1" applyAlignment="1">
      <alignment vertical="center" wrapText="1"/>
    </xf>
    <xf numFmtId="0" fontId="20" fillId="0" borderId="0" xfId="0" applyFont="1"/>
    <xf numFmtId="0" fontId="18" fillId="0" borderId="0" xfId="0" applyFont="1"/>
    <xf numFmtId="0" fontId="22" fillId="0" borderId="0" xfId="0" applyFont="1" applyAlignment="1">
      <alignment horizontal="right" vertical="top" wrapText="1"/>
    </xf>
    <xf numFmtId="0" fontId="0" fillId="0" borderId="0" xfId="0" applyFill="1"/>
    <xf numFmtId="0" fontId="3" fillId="0" borderId="0" xfId="0" applyFont="1" applyFill="1"/>
    <xf numFmtId="0" fontId="20" fillId="0" borderId="0" xfId="0" applyNumberFormat="1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Border="1"/>
    <xf numFmtId="3" fontId="0" fillId="0" borderId="0" xfId="0" applyNumberFormat="1"/>
    <xf numFmtId="3" fontId="16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0" xfId="0" applyNumberFormat="1"/>
    <xf numFmtId="0" fontId="13" fillId="0" borderId="1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3" fontId="52" fillId="24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 wrapText="1"/>
    </xf>
    <xf numFmtId="0" fontId="18" fillId="25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3" fontId="9" fillId="24" borderId="13" xfId="0" applyNumberFormat="1" applyFont="1" applyFill="1" applyBorder="1" applyAlignment="1">
      <alignment horizontal="center" vertical="center"/>
    </xf>
    <xf numFmtId="0" fontId="8" fillId="25" borderId="13" xfId="0" applyNumberFormat="1" applyFont="1" applyFill="1" applyBorder="1" applyAlignment="1">
      <alignment horizontal="center" vertical="center"/>
    </xf>
    <xf numFmtId="3" fontId="9" fillId="25" borderId="13" xfId="0" applyNumberFormat="1" applyFont="1" applyFill="1" applyBorder="1" applyAlignment="1">
      <alignment horizontal="center" vertical="center"/>
    </xf>
    <xf numFmtId="0" fontId="9" fillId="25" borderId="13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3" fontId="9" fillId="24" borderId="10" xfId="0" applyNumberFormat="1" applyFont="1" applyFill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/>
    </xf>
    <xf numFmtId="3" fontId="9" fillId="25" borderId="10" xfId="0" applyNumberFormat="1" applyFont="1" applyFill="1" applyBorder="1" applyAlignment="1">
      <alignment horizontal="center" vertical="center"/>
    </xf>
    <xf numFmtId="0" fontId="9" fillId="25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/>
    </xf>
    <xf numFmtId="0" fontId="25" fillId="0" borderId="0" xfId="0" applyFont="1"/>
    <xf numFmtId="0" fontId="15" fillId="0" borderId="0" xfId="0" applyFont="1"/>
    <xf numFmtId="0" fontId="59" fillId="0" borderId="13" xfId="0" applyNumberFormat="1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49" fontId="65" fillId="0" borderId="14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3" fontId="66" fillId="24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67" fillId="24" borderId="13" xfId="0" applyNumberFormat="1" applyFont="1" applyFill="1" applyBorder="1" applyAlignment="1">
      <alignment horizontal="center" vertical="center" wrapText="1"/>
    </xf>
    <xf numFmtId="0" fontId="67" fillId="24" borderId="10" xfId="0" applyNumberFormat="1" applyFont="1" applyFill="1" applyBorder="1" applyAlignment="1">
      <alignment horizontal="center" vertical="center" wrapText="1"/>
    </xf>
    <xf numFmtId="3" fontId="68" fillId="25" borderId="1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3" fontId="14" fillId="0" borderId="23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14" fillId="0" borderId="28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 wrapText="1"/>
    </xf>
    <xf numFmtId="0" fontId="31" fillId="0" borderId="13" xfId="125" applyNumberFormat="1" applyFont="1" applyFill="1" applyBorder="1" applyAlignment="1">
      <alignment horizontal="center" vertical="center"/>
    </xf>
    <xf numFmtId="0" fontId="31" fillId="0" borderId="13" xfId="125" applyNumberFormat="1" applyFont="1" applyFill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31" fillId="0" borderId="10" xfId="125" applyNumberFormat="1" applyFont="1" applyFill="1" applyBorder="1" applyAlignment="1">
      <alignment horizontal="center" vertical="center"/>
    </xf>
    <xf numFmtId="0" fontId="31" fillId="0" borderId="10" xfId="125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18" fillId="0" borderId="23" xfId="0" applyFont="1" applyBorder="1"/>
    <xf numFmtId="0" fontId="6" fillId="0" borderId="23" xfId="0" applyNumberFormat="1" applyFont="1" applyBorder="1" applyAlignment="1">
      <alignment horizontal="center" wrapText="1"/>
    </xf>
    <xf numFmtId="0" fontId="18" fillId="0" borderId="13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18" fillId="0" borderId="24" xfId="0" applyFont="1" applyBorder="1"/>
    <xf numFmtId="0" fontId="6" fillId="0" borderId="24" xfId="0" applyNumberFormat="1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9" fillId="0" borderId="34" xfId="0" applyFont="1" applyBorder="1"/>
    <xf numFmtId="0" fontId="9" fillId="0" borderId="31" xfId="0" applyFont="1" applyBorder="1"/>
    <xf numFmtId="0" fontId="9" fillId="0" borderId="29" xfId="0" applyFont="1" applyBorder="1" applyAlignment="1">
      <alignment horizontal="center"/>
    </xf>
    <xf numFmtId="0" fontId="18" fillId="79" borderId="10" xfId="0" applyFont="1" applyFill="1" applyBorder="1" applyAlignment="1">
      <alignment horizontal="center" vertical="center"/>
    </xf>
    <xf numFmtId="0" fontId="13" fillId="79" borderId="10" xfId="0" applyFont="1" applyFill="1" applyBorder="1" applyAlignment="1">
      <alignment vertical="center"/>
    </xf>
    <xf numFmtId="0" fontId="8" fillId="79" borderId="10" xfId="0" applyFont="1" applyFill="1" applyBorder="1" applyAlignment="1">
      <alignment horizontal="center" vertical="center"/>
    </xf>
    <xf numFmtId="3" fontId="8" fillId="79" borderId="10" xfId="0" applyNumberFormat="1" applyFont="1" applyFill="1" applyBorder="1" applyAlignment="1">
      <alignment horizontal="center" vertical="center"/>
    </xf>
    <xf numFmtId="3" fontId="9" fillId="79" borderId="10" xfId="0" applyNumberFormat="1" applyFont="1" applyFill="1" applyBorder="1" applyAlignment="1">
      <alignment horizontal="center" vertical="center"/>
    </xf>
    <xf numFmtId="0" fontId="8" fillId="79" borderId="10" xfId="0" applyNumberFormat="1" applyFont="1" applyFill="1" applyBorder="1" applyAlignment="1">
      <alignment horizontal="center" vertical="center"/>
    </xf>
    <xf numFmtId="0" fontId="9" fillId="79" borderId="10" xfId="0" applyNumberFormat="1" applyFont="1" applyFill="1" applyBorder="1" applyAlignment="1">
      <alignment horizontal="center" vertical="center"/>
    </xf>
    <xf numFmtId="0" fontId="13" fillId="79" borderId="10" xfId="0" applyNumberFormat="1" applyFont="1" applyFill="1" applyBorder="1" applyAlignment="1">
      <alignment horizontal="center" vertical="center"/>
    </xf>
    <xf numFmtId="0" fontId="15" fillId="79" borderId="16" xfId="0" applyFont="1" applyFill="1" applyBorder="1" applyAlignment="1">
      <alignment horizontal="center" vertical="center" wrapText="1"/>
    </xf>
    <xf numFmtId="0" fontId="15" fillId="79" borderId="15" xfId="0" applyFont="1" applyFill="1" applyBorder="1" applyAlignment="1">
      <alignment horizontal="center" vertical="center" wrapText="1"/>
    </xf>
    <xf numFmtId="0" fontId="50" fillId="79" borderId="10" xfId="0" applyNumberFormat="1" applyFont="1" applyFill="1" applyBorder="1" applyAlignment="1">
      <alignment horizontal="center" vertical="center"/>
    </xf>
    <xf numFmtId="0" fontId="59" fillId="79" borderId="10" xfId="0" applyNumberFormat="1" applyFont="1" applyFill="1" applyBorder="1" applyAlignment="1">
      <alignment horizontal="center" vertical="center"/>
    </xf>
    <xf numFmtId="3" fontId="13" fillId="80" borderId="13" xfId="0" applyNumberFormat="1" applyFont="1" applyFill="1" applyBorder="1" applyAlignment="1">
      <alignment horizontal="center" vertical="center" wrapText="1"/>
    </xf>
    <xf numFmtId="3" fontId="13" fillId="79" borderId="10" xfId="0" applyNumberFormat="1" applyFont="1" applyFill="1" applyBorder="1" applyAlignment="1">
      <alignment horizontal="center" vertical="center" wrapText="1"/>
    </xf>
    <xf numFmtId="3" fontId="13" fillId="80" borderId="10" xfId="0" applyNumberFormat="1" applyFont="1" applyFill="1" applyBorder="1" applyAlignment="1">
      <alignment horizontal="center" vertical="center" wrapText="1"/>
    </xf>
    <xf numFmtId="0" fontId="13" fillId="80" borderId="10" xfId="0" applyFont="1" applyFill="1" applyBorder="1" applyAlignment="1">
      <alignment horizontal="center" vertical="center"/>
    </xf>
    <xf numFmtId="0" fontId="13" fillId="79" borderId="0" xfId="0" applyFont="1" applyFill="1" applyAlignment="1">
      <alignment horizontal="center" vertical="center"/>
    </xf>
    <xf numFmtId="0" fontId="18" fillId="79" borderId="10" xfId="0" applyFont="1" applyFill="1" applyBorder="1" applyAlignment="1">
      <alignment horizontal="center"/>
    </xf>
    <xf numFmtId="0" fontId="13" fillId="79" borderId="10" xfId="0" applyFont="1" applyFill="1" applyBorder="1" applyAlignment="1">
      <alignment horizontal="center" vertical="center"/>
    </xf>
    <xf numFmtId="0" fontId="18" fillId="79" borderId="24" xfId="0" applyFont="1" applyFill="1" applyBorder="1" applyAlignment="1">
      <alignment horizontal="center" vertical="center"/>
    </xf>
    <xf numFmtId="0" fontId="67" fillId="79" borderId="10" xfId="0" applyNumberFormat="1" applyFont="1" applyFill="1" applyBorder="1" applyAlignment="1">
      <alignment horizontal="center" vertical="center" wrapText="1"/>
    </xf>
    <xf numFmtId="0" fontId="13" fillId="79" borderId="17" xfId="0" applyFont="1" applyFill="1" applyBorder="1" applyAlignment="1">
      <alignment vertical="center"/>
    </xf>
    <xf numFmtId="3" fontId="14" fillId="79" borderId="23" xfId="0" applyNumberFormat="1" applyFont="1" applyFill="1" applyBorder="1" applyAlignment="1">
      <alignment horizontal="center" vertical="center"/>
    </xf>
    <xf numFmtId="3" fontId="14" fillId="79" borderId="10" xfId="0" applyNumberFormat="1" applyFont="1" applyFill="1" applyBorder="1" applyAlignment="1">
      <alignment horizontal="center" vertical="center"/>
    </xf>
    <xf numFmtId="3" fontId="14" fillId="79" borderId="13" xfId="0" applyNumberFormat="1" applyFont="1" applyFill="1" applyBorder="1" applyAlignment="1">
      <alignment horizontal="center" vertical="center"/>
    </xf>
    <xf numFmtId="0" fontId="14" fillId="79" borderId="28" xfId="0" applyNumberFormat="1" applyFont="1" applyFill="1" applyBorder="1" applyAlignment="1">
      <alignment horizontal="center" vertical="center" wrapText="1"/>
    </xf>
    <xf numFmtId="0" fontId="14" fillId="79" borderId="24" xfId="0" applyNumberFormat="1" applyFont="1" applyFill="1" applyBorder="1" applyAlignment="1">
      <alignment horizontal="center" vertical="center" wrapText="1"/>
    </xf>
    <xf numFmtId="3" fontId="15" fillId="79" borderId="10" xfId="0" applyNumberFormat="1" applyFont="1" applyFill="1" applyBorder="1" applyAlignment="1">
      <alignment horizontal="center" vertical="center" wrapText="1"/>
    </xf>
    <xf numFmtId="0" fontId="31" fillId="79" borderId="10" xfId="125" applyNumberFormat="1" applyFont="1" applyFill="1" applyBorder="1" applyAlignment="1">
      <alignment horizontal="center" vertical="center"/>
    </xf>
    <xf numFmtId="0" fontId="31" fillId="79" borderId="10" xfId="125" applyNumberFormat="1" applyFont="1" applyFill="1" applyBorder="1" applyAlignment="1">
      <alignment horizontal="center" vertical="center" wrapText="1"/>
    </xf>
    <xf numFmtId="3" fontId="14" fillId="79" borderId="27" xfId="0" applyNumberFormat="1" applyFont="1" applyFill="1" applyBorder="1" applyAlignment="1">
      <alignment horizontal="center" vertical="center" wrapText="1"/>
    </xf>
    <xf numFmtId="3" fontId="13" fillId="79" borderId="10" xfId="0" applyNumberFormat="1" applyFont="1" applyFill="1" applyBorder="1" applyAlignment="1">
      <alignment horizontal="center"/>
    </xf>
    <xf numFmtId="0" fontId="18" fillId="79" borderId="35" xfId="0" applyFont="1" applyFill="1" applyBorder="1" applyAlignment="1">
      <alignment horizontal="center" vertical="center"/>
    </xf>
    <xf numFmtId="0" fontId="13" fillId="79" borderId="25" xfId="0" applyFont="1" applyFill="1" applyBorder="1" applyAlignment="1">
      <alignment vertical="center"/>
    </xf>
    <xf numFmtId="0" fontId="111" fillId="0" borderId="0" xfId="0" applyFont="1"/>
    <xf numFmtId="49" fontId="111" fillId="0" borderId="0" xfId="0" applyNumberFormat="1" applyFont="1" applyAlignment="1">
      <alignment vertical="top" wrapText="1"/>
    </xf>
    <xf numFmtId="0" fontId="111" fillId="0" borderId="0" xfId="0" applyFont="1" applyAlignment="1">
      <alignment horizontal="center" vertical="center"/>
    </xf>
    <xf numFmtId="49" fontId="111" fillId="0" borderId="0" xfId="0" applyNumberFormat="1" applyFont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16" fillId="79" borderId="10" xfId="0" applyFont="1" applyFill="1" applyBorder="1" applyAlignment="1">
      <alignment horizontal="center" vertical="center" wrapText="1"/>
    </xf>
    <xf numFmtId="0" fontId="13" fillId="79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4" fillId="80" borderId="14" xfId="0" applyNumberFormat="1" applyFont="1" applyFill="1" applyBorder="1" applyAlignment="1">
      <alignment horizontal="center" vertical="center" wrapText="1"/>
    </xf>
    <xf numFmtId="0" fontId="8" fillId="79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81" borderId="13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3" fillId="81" borderId="33" xfId="0" applyFont="1" applyFill="1" applyBorder="1" applyAlignment="1">
      <alignment horizontal="center"/>
    </xf>
    <xf numFmtId="0" fontId="18" fillId="81" borderId="24" xfId="0" applyFont="1" applyFill="1" applyBorder="1"/>
    <xf numFmtId="0" fontId="18" fillId="81" borderId="10" xfId="0" applyFont="1" applyFill="1" applyBorder="1" applyAlignment="1">
      <alignment horizontal="center"/>
    </xf>
    <xf numFmtId="0" fontId="18" fillId="81" borderId="13" xfId="0" applyFont="1" applyFill="1" applyBorder="1" applyAlignment="1">
      <alignment horizontal="center"/>
    </xf>
    <xf numFmtId="0" fontId="6" fillId="81" borderId="24" xfId="0" applyNumberFormat="1" applyFont="1" applyFill="1" applyBorder="1" applyAlignment="1">
      <alignment horizontal="center" wrapText="1"/>
    </xf>
    <xf numFmtId="0" fontId="6" fillId="81" borderId="28" xfId="0" applyFont="1" applyFill="1" applyBorder="1" applyAlignment="1">
      <alignment horizontal="center" wrapText="1"/>
    </xf>
    <xf numFmtId="3" fontId="14" fillId="0" borderId="0" xfId="0" applyNumberFormat="1" applyFont="1" applyBorder="1" applyAlignment="1">
      <alignment horizontal="center" wrapText="1"/>
    </xf>
    <xf numFmtId="0" fontId="55" fillId="80" borderId="36" xfId="0" applyNumberFormat="1" applyFont="1" applyFill="1" applyBorder="1" applyAlignment="1">
      <alignment horizontal="center" vertical="center" wrapText="1"/>
    </xf>
    <xf numFmtId="0" fontId="24" fillId="80" borderId="36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8" fillId="81" borderId="24" xfId="0" applyFont="1" applyFill="1" applyBorder="1" applyAlignment="1">
      <alignment horizontal="center" vertical="center"/>
    </xf>
    <xf numFmtId="0" fontId="16" fillId="81" borderId="23" xfId="0" applyNumberFormat="1" applyFont="1" applyFill="1" applyBorder="1" applyAlignment="1">
      <alignment horizontal="center" vertical="center"/>
    </xf>
    <xf numFmtId="0" fontId="16" fillId="81" borderId="10" xfId="0" applyNumberFormat="1" applyFont="1" applyFill="1" applyBorder="1" applyAlignment="1">
      <alignment horizontal="center" vertical="center"/>
    </xf>
    <xf numFmtId="0" fontId="16" fillId="81" borderId="13" xfId="0" applyNumberFormat="1" applyFont="1" applyFill="1" applyBorder="1" applyAlignment="1">
      <alignment horizontal="center" vertical="center"/>
    </xf>
    <xf numFmtId="0" fontId="13" fillId="81" borderId="27" xfId="0" applyFont="1" applyFill="1" applyBorder="1" applyAlignment="1">
      <alignment horizontal="center" vertical="center"/>
    </xf>
    <xf numFmtId="0" fontId="16" fillId="81" borderId="21" xfId="0" applyNumberFormat="1" applyFont="1" applyFill="1" applyBorder="1" applyAlignment="1">
      <alignment horizontal="center" vertical="center"/>
    </xf>
    <xf numFmtId="0" fontId="13" fillId="81" borderId="10" xfId="0" applyNumberFormat="1" applyFont="1" applyFill="1" applyBorder="1" applyAlignment="1">
      <alignment horizontal="center" vertical="center"/>
    </xf>
    <xf numFmtId="0" fontId="18" fillId="81" borderId="35" xfId="0" applyFont="1" applyFill="1" applyBorder="1" applyAlignment="1">
      <alignment horizontal="center" vertical="center"/>
    </xf>
    <xf numFmtId="0" fontId="16" fillId="81" borderId="39" xfId="0" applyNumberFormat="1" applyFont="1" applyFill="1" applyBorder="1" applyAlignment="1">
      <alignment horizontal="center" vertical="center"/>
    </xf>
    <xf numFmtId="0" fontId="13" fillId="81" borderId="40" xfId="0" applyNumberFormat="1" applyFont="1" applyFill="1" applyBorder="1" applyAlignment="1">
      <alignment horizontal="center" vertical="center"/>
    </xf>
    <xf numFmtId="0" fontId="13" fillId="81" borderId="41" xfId="0" applyFont="1" applyFill="1" applyBorder="1" applyAlignment="1">
      <alignment horizontal="center" vertical="center"/>
    </xf>
    <xf numFmtId="0" fontId="16" fillId="81" borderId="19" xfId="0" applyNumberFormat="1" applyFont="1" applyFill="1" applyBorder="1" applyAlignment="1">
      <alignment horizontal="center" vertical="center"/>
    </xf>
    <xf numFmtId="0" fontId="16" fillId="0" borderId="42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wrapText="1"/>
    </xf>
    <xf numFmtId="0" fontId="25" fillId="0" borderId="0" xfId="0" applyNumberFormat="1" applyFont="1"/>
    <xf numFmtId="0" fontId="55" fillId="0" borderId="0" xfId="0" applyFont="1"/>
    <xf numFmtId="0" fontId="56" fillId="0" borderId="0" xfId="0" applyFont="1" applyAlignment="1">
      <alignment wrapText="1"/>
    </xf>
    <xf numFmtId="0" fontId="15" fillId="0" borderId="32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center"/>
    </xf>
    <xf numFmtId="0" fontId="112" fillId="0" borderId="12" xfId="0" applyFont="1" applyBorder="1" applyAlignment="1">
      <alignment horizontal="center"/>
    </xf>
    <xf numFmtId="0" fontId="112" fillId="0" borderId="21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0" fillId="79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  <xf numFmtId="0" fontId="14" fillId="79" borderId="10" xfId="0" applyNumberFormat="1" applyFont="1" applyFill="1" applyBorder="1" applyAlignment="1">
      <alignment horizontal="center" vertical="center"/>
    </xf>
    <xf numFmtId="0" fontId="31" fillId="79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top" wrapText="1"/>
    </xf>
    <xf numFmtId="0" fontId="25" fillId="0" borderId="13" xfId="136" applyBorder="1" applyAlignment="1">
      <alignment horizontal="center"/>
    </xf>
    <xf numFmtId="0" fontId="113" fillId="0" borderId="11" xfId="136" applyFont="1" applyBorder="1" applyAlignment="1">
      <alignment wrapText="1"/>
    </xf>
    <xf numFmtId="0" fontId="15" fillId="0" borderId="21" xfId="136" applyNumberFormat="1" applyFont="1" applyBorder="1" applyAlignment="1">
      <alignment horizontal="center"/>
    </xf>
    <xf numFmtId="49" fontId="25" fillId="0" borderId="13" xfId="136" applyNumberFormat="1" applyBorder="1" applyAlignment="1">
      <alignment horizontal="center"/>
    </xf>
    <xf numFmtId="49" fontId="56" fillId="0" borderId="21" xfId="136" applyNumberFormat="1" applyFont="1" applyBorder="1" applyAlignment="1">
      <alignment vertical="center" wrapText="1"/>
    </xf>
    <xf numFmtId="49" fontId="25" fillId="0" borderId="21" xfId="136" applyNumberFormat="1" applyBorder="1" applyAlignment="1">
      <alignment horizontal="center"/>
    </xf>
    <xf numFmtId="49" fontId="56" fillId="0" borderId="21" xfId="136" applyNumberFormat="1" applyFont="1" applyBorder="1" applyAlignment="1">
      <alignment wrapText="1"/>
    </xf>
    <xf numFmtId="49" fontId="25" fillId="0" borderId="13" xfId="136" applyNumberFormat="1" applyBorder="1" applyAlignment="1">
      <alignment horizontal="center" vertical="top"/>
    </xf>
    <xf numFmtId="49" fontId="113" fillId="0" borderId="21" xfId="136" applyNumberFormat="1" applyFont="1" applyBorder="1" applyAlignment="1">
      <alignment vertical="center" wrapText="1"/>
    </xf>
    <xf numFmtId="0" fontId="25" fillId="0" borderId="10" xfId="136" applyBorder="1" applyAlignment="1">
      <alignment horizontal="center"/>
    </xf>
    <xf numFmtId="0" fontId="16" fillId="0" borderId="10" xfId="136" applyFont="1" applyBorder="1" applyAlignment="1">
      <alignment horizontal="right" wrapText="1" shrinkToFit="1"/>
    </xf>
    <xf numFmtId="0" fontId="16" fillId="0" borderId="10" xfId="136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81" borderId="25" xfId="0" applyNumberFormat="1" applyFont="1" applyFill="1" applyBorder="1" applyAlignment="1">
      <alignment horizontal="center" vertical="center"/>
    </xf>
    <xf numFmtId="0" fontId="16" fillId="0" borderId="63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1" fontId="59" fillId="0" borderId="13" xfId="0" applyNumberFormat="1" applyFont="1" applyBorder="1" applyAlignment="1">
      <alignment horizontal="center" vertical="center"/>
    </xf>
    <xf numFmtId="1" fontId="59" fillId="0" borderId="13" xfId="0" applyNumberFormat="1" applyFont="1" applyFill="1" applyBorder="1" applyAlignment="1">
      <alignment horizontal="center" vertical="center"/>
    </xf>
    <xf numFmtId="1" fontId="61" fillId="0" borderId="13" xfId="0" applyNumberFormat="1" applyFont="1" applyFill="1" applyBorder="1" applyAlignment="1">
      <alignment horizontal="center" vertical="center"/>
    </xf>
    <xf numFmtId="0" fontId="61" fillId="79" borderId="10" xfId="0" applyFont="1" applyFill="1" applyBorder="1" applyAlignment="1">
      <alignment horizontal="center" vertical="center"/>
    </xf>
    <xf numFmtId="0" fontId="59" fillId="79" borderId="10" xfId="0" applyFont="1" applyFill="1" applyBorder="1" applyAlignment="1">
      <alignment horizontal="center" vertical="center"/>
    </xf>
    <xf numFmtId="1" fontId="59" fillId="79" borderId="10" xfId="0" applyNumberFormat="1" applyFont="1" applyFill="1" applyBorder="1" applyAlignment="1">
      <alignment horizontal="center" vertical="center"/>
    </xf>
    <xf numFmtId="1" fontId="61" fillId="79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" fontId="59" fillId="0" borderId="10" xfId="0" applyNumberFormat="1" applyFont="1" applyFill="1" applyBorder="1" applyAlignment="1">
      <alignment horizontal="center" vertical="center"/>
    </xf>
    <xf numFmtId="1" fontId="61" fillId="0" borderId="10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114" fillId="0" borderId="89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" fontId="18" fillId="0" borderId="0" xfId="0" applyNumberFormat="1" applyFont="1"/>
    <xf numFmtId="0" fontId="8" fillId="0" borderId="10" xfId="0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 wrapText="1"/>
    </xf>
    <xf numFmtId="0" fontId="13" fillId="81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4" fillId="80" borderId="22" xfId="0" applyNumberFormat="1" applyFont="1" applyFill="1" applyBorder="1" applyAlignment="1">
      <alignment horizontal="center" vertical="center" wrapText="1"/>
    </xf>
    <xf numFmtId="0" fontId="55" fillId="80" borderId="22" xfId="0" applyNumberFormat="1" applyFont="1" applyFill="1" applyBorder="1" applyAlignment="1">
      <alignment horizontal="center" vertical="center" wrapText="1"/>
    </xf>
    <xf numFmtId="0" fontId="24" fillId="80" borderId="62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/>
    </xf>
    <xf numFmtId="0" fontId="29" fillId="0" borderId="0" xfId="0" applyNumberFormat="1" applyFont="1" applyBorder="1" applyAlignment="1">
      <alignment horizontal="right" vertical="top" wrapText="1"/>
    </xf>
    <xf numFmtId="0" fontId="13" fillId="81" borderId="17" xfId="0" applyFont="1" applyFill="1" applyBorder="1" applyAlignment="1">
      <alignment vertical="center"/>
    </xf>
    <xf numFmtId="0" fontId="16" fillId="81" borderId="27" xfId="0" applyNumberFormat="1" applyFont="1" applyFill="1" applyBorder="1" applyAlignment="1">
      <alignment horizontal="center" vertical="center"/>
    </xf>
    <xf numFmtId="0" fontId="13" fillId="81" borderId="90" xfId="0" applyFont="1" applyFill="1" applyBorder="1" applyAlignment="1">
      <alignment vertical="center"/>
    </xf>
    <xf numFmtId="0" fontId="16" fillId="81" borderId="58" xfId="0" applyNumberFormat="1" applyFont="1" applyFill="1" applyBorder="1" applyAlignment="1">
      <alignment horizontal="center" vertical="center"/>
    </xf>
    <xf numFmtId="0" fontId="13" fillId="81" borderId="47" xfId="0" applyNumberFormat="1" applyFont="1" applyFill="1" applyBorder="1" applyAlignment="1">
      <alignment horizontal="center" vertical="center"/>
    </xf>
    <xf numFmtId="0" fontId="16" fillId="81" borderId="47" xfId="0" applyNumberFormat="1" applyFont="1" applyFill="1" applyBorder="1" applyAlignment="1">
      <alignment horizontal="center" vertical="center"/>
    </xf>
    <xf numFmtId="0" fontId="16" fillId="81" borderId="51" xfId="0" applyNumberFormat="1" applyFont="1" applyFill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0" fontId="91" fillId="0" borderId="10" xfId="0" applyFont="1" applyBorder="1" applyAlignment="1">
      <alignment vertical="center"/>
    </xf>
    <xf numFmtId="0" fontId="24" fillId="80" borderId="98" xfId="0" applyNumberFormat="1" applyFont="1" applyFill="1" applyBorder="1" applyAlignment="1">
      <alignment horizontal="center" vertical="center" wrapText="1"/>
    </xf>
    <xf numFmtId="0" fontId="24" fillId="80" borderId="99" xfId="0" applyNumberFormat="1" applyFont="1" applyFill="1" applyBorder="1" applyAlignment="1">
      <alignment horizontal="center" vertical="center" wrapText="1"/>
    </xf>
    <xf numFmtId="0" fontId="55" fillId="80" borderId="100" xfId="0" applyNumberFormat="1" applyFont="1" applyFill="1" applyBorder="1" applyAlignment="1">
      <alignment horizontal="center" vertical="center" wrapText="1"/>
    </xf>
    <xf numFmtId="0" fontId="55" fillId="80" borderId="97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/>
    </xf>
    <xf numFmtId="0" fontId="13" fillId="81" borderId="11" xfId="0" applyNumberFormat="1" applyFont="1" applyFill="1" applyBorder="1" applyAlignment="1">
      <alignment horizontal="center" vertical="center"/>
    </xf>
    <xf numFmtId="0" fontId="13" fillId="81" borderId="91" xfId="0" applyNumberFormat="1" applyFont="1" applyFill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121" fillId="0" borderId="0" xfId="114" applyNumberFormat="1" applyFont="1"/>
    <xf numFmtId="0" fontId="70" fillId="0" borderId="0" xfId="114" applyNumberFormat="1"/>
    <xf numFmtId="0" fontId="122" fillId="0" borderId="0" xfId="114" applyNumberFormat="1" applyFont="1"/>
    <xf numFmtId="0" fontId="123" fillId="0" borderId="0" xfId="114" applyNumberFormat="1" applyFont="1" applyAlignment="1">
      <alignment horizontal="center"/>
    </xf>
    <xf numFmtId="0" fontId="70" fillId="0" borderId="0" xfId="114"/>
    <xf numFmtId="49" fontId="13" fillId="0" borderId="13" xfId="0" applyNumberFormat="1" applyFont="1" applyBorder="1" applyAlignment="1">
      <alignment horizontal="center" vertical="center" wrapText="1"/>
    </xf>
    <xf numFmtId="49" fontId="13" fillId="24" borderId="13" xfId="0" applyNumberFormat="1" applyFont="1" applyFill="1" applyBorder="1" applyAlignment="1">
      <alignment horizontal="left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01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left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02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center" vertical="center" wrapText="1"/>
    </xf>
    <xf numFmtId="49" fontId="17" fillId="0" borderId="102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79" borderId="10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3" fontId="16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1" fontId="50" fillId="0" borderId="10" xfId="0" applyNumberFormat="1" applyFont="1" applyBorder="1" applyAlignment="1">
      <alignment horizontal="center" vertical="center"/>
    </xf>
    <xf numFmtId="0" fontId="55" fillId="0" borderId="0" xfId="140" applyFont="1" applyAlignment="1">
      <alignment horizontal="center"/>
    </xf>
    <xf numFmtId="0" fontId="55" fillId="0" borderId="0" xfId="140" applyFont="1"/>
    <xf numFmtId="0" fontId="117" fillId="0" borderId="0" xfId="140" applyFont="1"/>
    <xf numFmtId="3" fontId="55" fillId="0" borderId="0" xfId="140" applyNumberFormat="1" applyFont="1" applyAlignment="1">
      <alignment horizontal="center"/>
    </xf>
    <xf numFmtId="0" fontId="117" fillId="0" borderId="0" xfId="140" applyFont="1" applyAlignment="1">
      <alignment horizontal="left"/>
    </xf>
    <xf numFmtId="0" fontId="16" fillId="0" borderId="0" xfId="140" applyFont="1"/>
    <xf numFmtId="0" fontId="18" fillId="81" borderId="10" xfId="0" applyNumberFormat="1" applyFont="1" applyFill="1" applyBorder="1" applyAlignment="1">
      <alignment horizontal="center" wrapText="1"/>
    </xf>
    <xf numFmtId="0" fontId="18" fillId="0" borderId="10" xfId="0" applyNumberFormat="1" applyFont="1" applyBorder="1" applyAlignment="1">
      <alignment horizontal="center" wrapText="1"/>
    </xf>
    <xf numFmtId="0" fontId="18" fillId="0" borderId="13" xfId="0" applyFont="1" applyFill="1" applyBorder="1" applyAlignment="1">
      <alignment horizontal="center"/>
    </xf>
    <xf numFmtId="0" fontId="6" fillId="81" borderId="24" xfId="0" applyFont="1" applyFill="1" applyBorder="1" applyAlignment="1">
      <alignment horizontal="center"/>
    </xf>
    <xf numFmtId="1" fontId="16" fillId="81" borderId="10" xfId="0" applyNumberFormat="1" applyFont="1" applyFill="1" applyBorder="1" applyAlignment="1">
      <alignment horizontal="center" vertical="center"/>
    </xf>
    <xf numFmtId="0" fontId="16" fillId="81" borderId="10" xfId="0" applyFont="1" applyFill="1" applyBorder="1" applyAlignment="1">
      <alignment horizontal="center" vertical="center" wrapText="1"/>
    </xf>
    <xf numFmtId="0" fontId="13" fillId="81" borderId="10" xfId="0" applyNumberFormat="1" applyFont="1" applyFill="1" applyBorder="1" applyAlignment="1">
      <alignment horizontal="center" vertical="center" wrapText="1"/>
    </xf>
    <xf numFmtId="49" fontId="13" fillId="81" borderId="10" xfId="0" applyNumberFormat="1" applyFont="1" applyFill="1" applyBorder="1" applyAlignment="1">
      <alignment horizontal="center" vertical="center" wrapText="1"/>
    </xf>
    <xf numFmtId="49" fontId="13" fillId="81" borderId="10" xfId="0" applyNumberFormat="1" applyFont="1" applyFill="1" applyBorder="1" applyAlignment="1">
      <alignment horizontal="left" vertical="center" wrapText="1"/>
    </xf>
    <xf numFmtId="0" fontId="13" fillId="81" borderId="16" xfId="0" applyNumberFormat="1" applyFont="1" applyFill="1" applyBorder="1" applyAlignment="1">
      <alignment horizontal="center" vertical="center" wrapText="1"/>
    </xf>
    <xf numFmtId="0" fontId="13" fillId="81" borderId="102" xfId="0" applyNumberFormat="1" applyFont="1" applyFill="1" applyBorder="1" applyAlignment="1">
      <alignment horizontal="center" vertical="center" wrapText="1"/>
    </xf>
    <xf numFmtId="0" fontId="127" fillId="0" borderId="0" xfId="0" applyNumberFormat="1" applyFont="1" applyAlignment="1">
      <alignment vertical="center"/>
    </xf>
    <xf numFmtId="0" fontId="127" fillId="0" borderId="0" xfId="0" applyNumberFormat="1" applyFont="1" applyAlignment="1">
      <alignment horizontal="center" vertical="center"/>
    </xf>
    <xf numFmtId="0" fontId="121" fillId="0" borderId="0" xfId="0" applyNumberFormat="1" applyFont="1"/>
    <xf numFmtId="49" fontId="130" fillId="0" borderId="10" xfId="0" applyNumberFormat="1" applyFont="1" applyBorder="1" applyAlignment="1">
      <alignment horizontal="center" vertical="top" wrapText="1"/>
    </xf>
    <xf numFmtId="0" fontId="129" fillId="0" borderId="10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/>
    </xf>
    <xf numFmtId="0" fontId="13" fillId="79" borderId="1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79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79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12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6" fillId="79" borderId="17" xfId="0" applyFont="1" applyFill="1" applyBorder="1" applyAlignment="1">
      <alignment horizontal="center" wrapText="1"/>
    </xf>
    <xf numFmtId="0" fontId="16" fillId="79" borderId="45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45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79" borderId="10" xfId="0" applyFont="1" applyFill="1" applyBorder="1" applyAlignment="1">
      <alignment horizontal="center"/>
    </xf>
    <xf numFmtId="0" fontId="13" fillId="25" borderId="10" xfId="0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45" xfId="0" applyNumberFormat="1" applyFont="1" applyFill="1" applyBorder="1" applyAlignment="1">
      <alignment horizontal="center" vertical="center"/>
    </xf>
    <xf numFmtId="0" fontId="129" fillId="0" borderId="0" xfId="0" applyFont="1" applyAlignment="1">
      <alignment horizontal="center" wrapText="1"/>
    </xf>
    <xf numFmtId="0" fontId="0" fillId="0" borderId="10" xfId="0" applyNumberFormat="1" applyBorder="1" applyAlignment="1">
      <alignment horizontal="center"/>
    </xf>
    <xf numFmtId="0" fontId="130" fillId="0" borderId="10" xfId="0" applyFont="1" applyBorder="1" applyAlignment="1">
      <alignment horizontal="center" vertical="center"/>
    </xf>
    <xf numFmtId="0" fontId="130" fillId="0" borderId="10" xfId="0" applyNumberFormat="1" applyFont="1" applyBorder="1" applyAlignment="1">
      <alignment horizontal="center" vertical="center" wrapText="1"/>
    </xf>
    <xf numFmtId="0" fontId="121" fillId="0" borderId="20" xfId="0" applyNumberFormat="1" applyFont="1" applyBorder="1" applyAlignment="1">
      <alignment horizontal="center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7" fillId="0" borderId="103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63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49" fontId="56" fillId="0" borderId="48" xfId="0" applyNumberFormat="1" applyFont="1" applyBorder="1" applyAlignment="1">
      <alignment horizontal="center" vertical="center" wrapText="1"/>
    </xf>
    <xf numFmtId="0" fontId="56" fillId="0" borderId="49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79" borderId="10" xfId="0" applyNumberFormat="1" applyFont="1" applyFill="1" applyBorder="1" applyAlignment="1">
      <alignment horizontal="center" vertical="center" wrapText="1"/>
    </xf>
    <xf numFmtId="0" fontId="30" fillId="79" borderId="10" xfId="0" applyFont="1" applyFill="1" applyBorder="1" applyAlignment="1">
      <alignment horizontal="center" vertical="center" wrapText="1"/>
    </xf>
    <xf numFmtId="0" fontId="30" fillId="79" borderId="28" xfId="0" applyFont="1" applyFill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49" fontId="23" fillId="0" borderId="59" xfId="0" applyNumberFormat="1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5" fillId="0" borderId="10" xfId="136" applyNumberFormat="1" applyFont="1" applyBorder="1" applyAlignment="1">
      <alignment horizontal="center"/>
    </xf>
    <xf numFmtId="49" fontId="15" fillId="0" borderId="10" xfId="136" applyNumberFormat="1" applyFont="1" applyBorder="1" applyAlignment="1">
      <alignment horizontal="center"/>
    </xf>
    <xf numFmtId="0" fontId="55" fillId="0" borderId="25" xfId="136" applyFont="1" applyBorder="1" applyAlignment="1">
      <alignment horizontal="center" vertical="center" wrapText="1"/>
    </xf>
    <xf numFmtId="0" fontId="55" fillId="0" borderId="88" xfId="136" applyFont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30" fillId="0" borderId="86" xfId="136" applyFont="1" applyBorder="1" applyAlignment="1">
      <alignment horizontal="center" vertical="center"/>
    </xf>
    <xf numFmtId="0" fontId="30" fillId="0" borderId="87" xfId="136" applyFont="1" applyBorder="1" applyAlignment="1">
      <alignment horizontal="center" vertical="center"/>
    </xf>
    <xf numFmtId="0" fontId="55" fillId="0" borderId="25" xfId="136" applyFont="1" applyBorder="1" applyAlignment="1">
      <alignment horizontal="center" vertical="center"/>
    </xf>
    <xf numFmtId="0" fontId="55" fillId="0" borderId="13" xfId="136" applyFont="1" applyBorder="1" applyAlignment="1">
      <alignment horizontal="center" vertical="center"/>
    </xf>
    <xf numFmtId="49" fontId="25" fillId="0" borderId="10" xfId="136" applyNumberFormat="1" applyBorder="1" applyAlignment="1">
      <alignment horizontal="center" vertical="top"/>
    </xf>
    <xf numFmtId="0" fontId="113" fillId="0" borderId="25" xfId="136" applyFont="1" applyBorder="1" applyAlignment="1">
      <alignment horizontal="left" vertical="top" wrapText="1" shrinkToFit="1"/>
    </xf>
    <xf numFmtId="0" fontId="113" fillId="0" borderId="40" xfId="136" applyFont="1" applyBorder="1" applyAlignment="1">
      <alignment horizontal="left" vertical="top" wrapText="1" shrinkToFit="1"/>
    </xf>
    <xf numFmtId="0" fontId="113" fillId="0" borderId="13" xfId="136" applyFont="1" applyBorder="1" applyAlignment="1">
      <alignment horizontal="left" vertical="top" wrapText="1" shrinkToFit="1"/>
    </xf>
    <xf numFmtId="49" fontId="25" fillId="0" borderId="10" xfId="136" applyNumberFormat="1" applyBorder="1" applyAlignment="1">
      <alignment horizontal="center"/>
    </xf>
    <xf numFmtId="49" fontId="56" fillId="0" borderId="25" xfId="136" applyNumberFormat="1" applyFont="1" applyBorder="1" applyAlignment="1">
      <alignment horizontal="center" vertical="center" wrapText="1"/>
    </xf>
    <xf numFmtId="49" fontId="56" fillId="0" borderId="13" xfId="136" applyNumberFormat="1" applyFont="1" applyBorder="1" applyAlignment="1">
      <alignment horizontal="center" vertical="center" wrapText="1"/>
    </xf>
    <xf numFmtId="0" fontId="55" fillId="80" borderId="17" xfId="0" applyNumberFormat="1" applyFont="1" applyFill="1" applyBorder="1" applyAlignment="1">
      <alignment horizontal="center" vertical="center" wrapText="1"/>
    </xf>
    <xf numFmtId="0" fontId="55" fillId="80" borderId="45" xfId="0" applyNumberFormat="1" applyFont="1" applyFill="1" applyBorder="1" applyAlignment="1">
      <alignment horizontal="center" vertical="center" wrapText="1"/>
    </xf>
    <xf numFmtId="0" fontId="55" fillId="80" borderId="11" xfId="0" applyNumberFormat="1" applyFont="1" applyFill="1" applyBorder="1" applyAlignment="1">
      <alignment horizontal="center" vertical="center" wrapText="1"/>
    </xf>
    <xf numFmtId="0" fontId="55" fillId="80" borderId="38" xfId="0" applyNumberFormat="1" applyFont="1" applyFill="1" applyBorder="1" applyAlignment="1">
      <alignment horizontal="center" vertical="center" wrapText="1"/>
    </xf>
    <xf numFmtId="0" fontId="55" fillId="80" borderId="62" xfId="0" applyNumberFormat="1" applyFont="1" applyFill="1" applyBorder="1" applyAlignment="1">
      <alignment horizontal="center" vertical="center" wrapText="1"/>
    </xf>
    <xf numFmtId="49" fontId="15" fillId="0" borderId="63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44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Fill="1" applyBorder="1" applyAlignment="1">
      <alignment horizontal="center" vertical="center" wrapText="1"/>
    </xf>
    <xf numFmtId="49" fontId="15" fillId="0" borderId="50" xfId="0" applyNumberFormat="1" applyFont="1" applyFill="1" applyBorder="1" applyAlignment="1">
      <alignment horizontal="center" vertical="center" wrapText="1"/>
    </xf>
    <xf numFmtId="0" fontId="16" fillId="0" borderId="104" xfId="0" applyNumberFormat="1" applyFont="1" applyFill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vertical="center" wrapText="1"/>
    </xf>
    <xf numFmtId="49" fontId="13" fillId="0" borderId="24" xfId="0" applyNumberFormat="1" applyFont="1" applyFill="1" applyBorder="1" applyAlignment="1">
      <alignment vertical="center" wrapText="1"/>
    </xf>
    <xf numFmtId="49" fontId="13" fillId="0" borderId="36" xfId="0" applyNumberFormat="1" applyFont="1" applyFill="1" applyBorder="1" applyAlignment="1">
      <alignment vertical="center" wrapText="1"/>
    </xf>
    <xf numFmtId="49" fontId="65" fillId="0" borderId="52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49" fontId="65" fillId="0" borderId="96" xfId="0" applyNumberFormat="1" applyFont="1" applyFill="1" applyBorder="1" applyAlignment="1">
      <alignment horizontal="center" vertical="center" wrapText="1"/>
    </xf>
    <xf numFmtId="0" fontId="55" fillId="80" borderId="33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49" fontId="15" fillId="0" borderId="93" xfId="0" applyNumberFormat="1" applyFont="1" applyFill="1" applyBorder="1" applyAlignment="1">
      <alignment horizontal="center" vertical="center" wrapText="1"/>
    </xf>
    <xf numFmtId="49" fontId="15" fillId="0" borderId="94" xfId="0" applyNumberFormat="1" applyFont="1" applyFill="1" applyBorder="1" applyAlignment="1">
      <alignment horizontal="center" vertical="center" wrapText="1"/>
    </xf>
    <xf numFmtId="49" fontId="15" fillId="0" borderId="95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9" fillId="0" borderId="10" xfId="112" applyFont="1" applyBorder="1" applyAlignment="1">
      <alignment horizontal="center" vertical="center" wrapText="1"/>
    </xf>
    <xf numFmtId="0" fontId="9" fillId="0" borderId="0" xfId="112" applyFont="1" applyAlignment="1">
      <alignment horizontal="center" wrapText="1"/>
    </xf>
    <xf numFmtId="49" fontId="29" fillId="0" borderId="90" xfId="0" applyNumberFormat="1" applyFont="1" applyBorder="1" applyAlignment="1">
      <alignment horizontal="center" vertical="center" wrapText="1"/>
    </xf>
    <xf numFmtId="49" fontId="29" fillId="0" borderId="92" xfId="0" applyNumberFormat="1" applyFont="1" applyBorder="1" applyAlignment="1">
      <alignment horizontal="center" vertical="center" wrapText="1"/>
    </xf>
    <xf numFmtId="49" fontId="29" fillId="0" borderId="91" xfId="0" applyNumberFormat="1" applyFont="1" applyBorder="1" applyAlignment="1">
      <alignment horizontal="center" vertical="center" wrapText="1"/>
    </xf>
    <xf numFmtId="0" fontId="59" fillId="0" borderId="25" xfId="112" applyFont="1" applyBorder="1" applyAlignment="1">
      <alignment horizontal="center" vertical="center" wrapText="1"/>
    </xf>
    <xf numFmtId="0" fontId="59" fillId="0" borderId="13" xfId="112" applyFont="1" applyBorder="1" applyAlignment="1">
      <alignment horizontal="center" vertical="center" wrapText="1"/>
    </xf>
    <xf numFmtId="0" fontId="50" fillId="0" borderId="0" xfId="0" applyNumberFormat="1" applyFont="1" applyBorder="1" applyAlignment="1">
      <alignment horizontal="center" vertical="center" wrapText="1"/>
    </xf>
    <xf numFmtId="0" fontId="119" fillId="0" borderId="0" xfId="0" applyFont="1" applyAlignment="1">
      <alignment horizontal="center" vertical="center" wrapText="1"/>
    </xf>
    <xf numFmtId="0" fontId="126" fillId="0" borderId="10" xfId="0" applyNumberFormat="1" applyFont="1" applyBorder="1" applyAlignment="1">
      <alignment horizontal="center" vertical="center" wrapText="1"/>
    </xf>
    <xf numFmtId="0" fontId="126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124" fillId="0" borderId="20" xfId="0" applyNumberFormat="1" applyFont="1" applyBorder="1" applyAlignment="1">
      <alignment horizontal="center" vertical="top"/>
    </xf>
    <xf numFmtId="0" fontId="60" fillId="0" borderId="10" xfId="0" applyFont="1" applyBorder="1" applyAlignment="1">
      <alignment vertical="center" wrapText="1"/>
    </xf>
    <xf numFmtId="0" fontId="60" fillId="0" borderId="14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125" fillId="0" borderId="10" xfId="0" applyNumberFormat="1" applyFont="1" applyBorder="1" applyAlignment="1">
      <alignment horizontal="center" vertical="center"/>
    </xf>
    <xf numFmtId="1" fontId="14" fillId="0" borderId="90" xfId="0" applyNumberFormat="1" applyFont="1" applyBorder="1" applyAlignment="1">
      <alignment horizontal="center" vertical="center"/>
    </xf>
    <xf numFmtId="1" fontId="14" fillId="0" borderId="91" xfId="0" applyNumberFormat="1" applyFont="1" applyBorder="1" applyAlignment="1">
      <alignment horizontal="center" vertical="center"/>
    </xf>
    <xf numFmtId="1" fontId="14" fillId="0" borderId="105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12" fillId="0" borderId="45" xfId="0" applyFont="1" applyBorder="1" applyAlignment="1">
      <alignment horizontal="center"/>
    </xf>
    <xf numFmtId="0" fontId="14" fillId="0" borderId="4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6" fillId="79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18" fillId="81" borderId="13" xfId="0" applyNumberFormat="1" applyFont="1" applyFill="1" applyBorder="1" applyAlignment="1">
      <alignment horizontal="center"/>
    </xf>
    <xf numFmtId="0" fontId="6" fillId="81" borderId="17" xfId="0" applyNumberFormat="1" applyFont="1" applyFill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56" fillId="0" borderId="90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25" fillId="0" borderId="92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2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79" borderId="10" xfId="0" applyFont="1" applyFill="1" applyBorder="1" applyAlignment="1">
      <alignment horizontal="center" vertical="center"/>
    </xf>
    <xf numFmtId="0" fontId="15" fillId="79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center"/>
    </xf>
    <xf numFmtId="3" fontId="55" fillId="0" borderId="0" xfId="0" applyNumberFormat="1" applyFont="1" applyAlignment="1">
      <alignment horizontal="left" wrapText="1"/>
    </xf>
    <xf numFmtId="3" fontId="55" fillId="0" borderId="0" xfId="0" applyNumberFormat="1" applyFont="1" applyAlignment="1">
      <alignment horizontal="left" wrapText="1"/>
    </xf>
    <xf numFmtId="49" fontId="13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6" fillId="79" borderId="10" xfId="0" applyNumberFormat="1" applyFont="1" applyFill="1" applyBorder="1" applyAlignment="1">
      <alignment horizontal="center" vertical="center"/>
    </xf>
    <xf numFmtId="49" fontId="55" fillId="0" borderId="11" xfId="136" applyNumberFormat="1" applyFont="1" applyBorder="1" applyAlignment="1">
      <alignment horizontal="center"/>
    </xf>
    <xf numFmtId="0" fontId="14" fillId="0" borderId="21" xfId="136" applyNumberFormat="1" applyFont="1" applyBorder="1" applyAlignment="1">
      <alignment horizontal="center"/>
    </xf>
    <xf numFmtId="49" fontId="55" fillId="0" borderId="21" xfId="136" applyNumberFormat="1" applyFont="1" applyBorder="1" applyAlignment="1">
      <alignment horizontal="center"/>
    </xf>
    <xf numFmtId="49" fontId="55" fillId="0" borderId="10" xfId="136" applyNumberFormat="1" applyFont="1" applyBorder="1" applyAlignment="1">
      <alignment horizontal="center"/>
    </xf>
    <xf numFmtId="0" fontId="14" fillId="0" borderId="25" xfId="136" applyNumberFormat="1" applyFont="1" applyBorder="1" applyAlignment="1">
      <alignment horizontal="center"/>
    </xf>
    <xf numFmtId="0" fontId="14" fillId="0" borderId="40" xfId="136" applyNumberFormat="1" applyFont="1" applyBorder="1" applyAlignment="1">
      <alignment horizontal="center"/>
    </xf>
    <xf numFmtId="0" fontId="14" fillId="0" borderId="13" xfId="136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 wrapText="1"/>
    </xf>
    <xf numFmtId="0" fontId="133" fillId="0" borderId="0" xfId="0" applyNumberFormat="1" applyFont="1" applyAlignment="1">
      <alignment vertical="center"/>
    </xf>
  </cellXfs>
  <cellStyles count="141">
    <cellStyle name="20% - Акцент1" xfId="1" builtinId="30" customBuiltin="1"/>
    <cellStyle name="20% - Акцент1 2" xfId="2"/>
    <cellStyle name="20% - Акцент1 2 2" xfId="3"/>
    <cellStyle name="20% - Акцент2" xfId="4" builtinId="34" customBuiltin="1"/>
    <cellStyle name="20% - Акцент2 2" xfId="5"/>
    <cellStyle name="20% - Акцент2 2 2" xfId="6"/>
    <cellStyle name="20% - Акцент3" xfId="7" builtinId="38" customBuiltin="1"/>
    <cellStyle name="20% - Акцент3 2" xfId="8"/>
    <cellStyle name="20% - Акцент3 2 2" xfId="9"/>
    <cellStyle name="20% - Акцент4" xfId="10" builtinId="42" customBuiltin="1"/>
    <cellStyle name="20% - Акцент4 2" xfId="11"/>
    <cellStyle name="20% - Акцент4 2 2" xfId="12"/>
    <cellStyle name="20% - Акцент5" xfId="13" builtinId="46" customBuiltin="1"/>
    <cellStyle name="20% - Акцент5 2" xfId="14"/>
    <cellStyle name="20% - Акцент5 2 2" xfId="15"/>
    <cellStyle name="20% - Акцент6" xfId="16" builtinId="50" customBuiltin="1"/>
    <cellStyle name="20% - Акцент6 2" xfId="17"/>
    <cellStyle name="20% - Акцент6 2 2" xfId="18"/>
    <cellStyle name="40% - Акцент1" xfId="19" builtinId="31" customBuiltin="1"/>
    <cellStyle name="40% - Акцент1 2" xfId="20"/>
    <cellStyle name="40% - Акцент1 2 2" xfId="21"/>
    <cellStyle name="40% - Акцент2" xfId="22" builtinId="35" customBuiltin="1"/>
    <cellStyle name="40% - Акцент2 2" xfId="23"/>
    <cellStyle name="40% - Акцент2 2 2" xfId="24"/>
    <cellStyle name="40% - Акцент3" xfId="25" builtinId="39" customBuiltin="1"/>
    <cellStyle name="40% - Акцент3 2" xfId="26"/>
    <cellStyle name="40% - Акцент3 2 2" xfId="27"/>
    <cellStyle name="40% - Акцент4" xfId="28" builtinId="43" customBuiltin="1"/>
    <cellStyle name="40% - Акцент4 2" xfId="29"/>
    <cellStyle name="40% - Акцент4 2 2" xfId="30"/>
    <cellStyle name="40% - Акцент5" xfId="31" builtinId="47" customBuiltin="1"/>
    <cellStyle name="40% - Акцент5 2" xfId="32"/>
    <cellStyle name="40% - Акцент5 2 2" xfId="33"/>
    <cellStyle name="40% - Акцент6" xfId="34" builtinId="51" customBuiltin="1"/>
    <cellStyle name="40% - Акцент6 2" xfId="35"/>
    <cellStyle name="40% - Акцент6 2 2" xfId="36"/>
    <cellStyle name="60% - Акцент1" xfId="37" builtinId="32" customBuiltin="1"/>
    <cellStyle name="60% - Акцент1 2" xfId="38"/>
    <cellStyle name="60% - Акцент1 2 2" xfId="39"/>
    <cellStyle name="60% - Акцент2" xfId="40" builtinId="36" customBuiltin="1"/>
    <cellStyle name="60% - Акцент2 2" xfId="41"/>
    <cellStyle name="60% - Акцент2 2 2" xfId="42"/>
    <cellStyle name="60% - Акцент3" xfId="43" builtinId="40" customBuiltin="1"/>
    <cellStyle name="60% - Акцент3 2" xfId="44"/>
    <cellStyle name="60% - Акцент3 2 2" xfId="45"/>
    <cellStyle name="60% - Акцент4" xfId="46" builtinId="44" customBuiltin="1"/>
    <cellStyle name="60% - Акцент4 2" xfId="47"/>
    <cellStyle name="60% - Акцент4 2 2" xfId="48"/>
    <cellStyle name="60% - Акцент5" xfId="49" builtinId="48" customBuiltin="1"/>
    <cellStyle name="60% - Акцент5 2" xfId="50"/>
    <cellStyle name="60% - Акцент5 2 2" xfId="51"/>
    <cellStyle name="60% - Акцент6" xfId="52" builtinId="52" customBuiltin="1"/>
    <cellStyle name="60% - Акцент6 2" xfId="53"/>
    <cellStyle name="60% - Акцент6 2 2" xfId="54"/>
    <cellStyle name="Heading" xfId="55"/>
    <cellStyle name="Heading1" xfId="56"/>
    <cellStyle name="Result" xfId="57"/>
    <cellStyle name="Result2" xfId="58"/>
    <cellStyle name="Акцент1" xfId="59" builtinId="29" customBuiltin="1"/>
    <cellStyle name="Акцент1 2" xfId="60"/>
    <cellStyle name="Акцент1 2 2" xfId="61"/>
    <cellStyle name="Акцент2" xfId="62" builtinId="33" customBuiltin="1"/>
    <cellStyle name="Акцент2 2" xfId="63"/>
    <cellStyle name="Акцент2 2 2" xfId="64"/>
    <cellStyle name="Акцент3" xfId="65" builtinId="37" customBuiltin="1"/>
    <cellStyle name="Акцент3 2" xfId="66"/>
    <cellStyle name="Акцент3 2 2" xfId="67"/>
    <cellStyle name="Акцент4" xfId="68" builtinId="41" customBuiltin="1"/>
    <cellStyle name="Акцент4 2" xfId="69"/>
    <cellStyle name="Акцент4 2 2" xfId="70"/>
    <cellStyle name="Акцент5" xfId="71" builtinId="45" customBuiltin="1"/>
    <cellStyle name="Акцент5 2" xfId="72"/>
    <cellStyle name="Акцент5 2 2" xfId="73"/>
    <cellStyle name="Акцент6" xfId="74" builtinId="49" customBuiltin="1"/>
    <cellStyle name="Акцент6 2" xfId="75"/>
    <cellStyle name="Акцент6 2 2" xfId="76"/>
    <cellStyle name="Ввод " xfId="77" builtinId="20" customBuiltin="1"/>
    <cellStyle name="Ввод  2" xfId="78"/>
    <cellStyle name="Ввод  2 2" xfId="79"/>
    <cellStyle name="Вывод" xfId="80" builtinId="21" customBuiltin="1"/>
    <cellStyle name="Вывод 2" xfId="81"/>
    <cellStyle name="Вывод 2 2" xfId="82"/>
    <cellStyle name="Вычисление" xfId="83" builtinId="22" customBuiltin="1"/>
    <cellStyle name="Вычисление 2" xfId="84"/>
    <cellStyle name="Вычисление 2 2" xfId="85"/>
    <cellStyle name="Заголовок 1" xfId="86" builtinId="16" customBuiltin="1"/>
    <cellStyle name="Заголовок 1 2" xfId="87"/>
    <cellStyle name="Заголовок 1 2 2" xfId="88"/>
    <cellStyle name="Заголовок 2" xfId="89" builtinId="17" customBuiltin="1"/>
    <cellStyle name="Заголовок 2 2" xfId="90"/>
    <cellStyle name="Заголовок 2 2 2" xfId="91"/>
    <cellStyle name="Заголовок 3" xfId="92" builtinId="18" customBuiltin="1"/>
    <cellStyle name="Заголовок 3 2" xfId="93"/>
    <cellStyle name="Заголовок 3 2 2" xfId="94"/>
    <cellStyle name="Заголовок 4" xfId="95" builtinId="19" customBuiltin="1"/>
    <cellStyle name="Заголовок 4 2" xfId="96"/>
    <cellStyle name="Заголовок 4 2 2" xfId="97"/>
    <cellStyle name="Итог" xfId="98" builtinId="25" customBuiltin="1"/>
    <cellStyle name="Итог 2" xfId="99"/>
    <cellStyle name="Итог 2 2" xfId="100"/>
    <cellStyle name="Контрольная ячейка" xfId="101" builtinId="23" customBuiltin="1"/>
    <cellStyle name="Контрольная ячейка 2" xfId="102"/>
    <cellStyle name="Контрольная ячейка 2 2" xfId="103"/>
    <cellStyle name="Название" xfId="104" builtinId="15" customBuiltin="1"/>
    <cellStyle name="Название 2" xfId="105"/>
    <cellStyle name="Название 2 2" xfId="106"/>
    <cellStyle name="Название 3" xfId="107"/>
    <cellStyle name="Нейтральный" xfId="108" builtinId="28" customBuiltin="1"/>
    <cellStyle name="Нейтральный 2" xfId="109"/>
    <cellStyle name="Нейтральный 2 2" xfId="110"/>
    <cellStyle name="Обычный" xfId="0" builtinId="0"/>
    <cellStyle name="Обычный 2" xfId="111"/>
    <cellStyle name="Обычный 2 2" xfId="112"/>
    <cellStyle name="Обычный 2 3" xfId="113"/>
    <cellStyle name="Обычный 3" xfId="114"/>
    <cellStyle name="Обычный 4" xfId="137"/>
    <cellStyle name="Обычный 5" xfId="138"/>
    <cellStyle name="Обычный 6" xfId="139"/>
    <cellStyle name="Обычный 7" xfId="140"/>
    <cellStyle name="Обычный_ФЕДКзаявка" xfId="136"/>
    <cellStyle name="Плохой" xfId="115" builtinId="27" customBuiltin="1"/>
    <cellStyle name="Плохой 2" xfId="116"/>
    <cellStyle name="Плохой 2 2" xfId="117"/>
    <cellStyle name="Пояснение" xfId="118" builtinId="53" customBuiltin="1"/>
    <cellStyle name="Пояснение 2" xfId="119"/>
    <cellStyle name="Пояснение 2 2" xfId="120"/>
    <cellStyle name="Примечание 2" xfId="121"/>
    <cellStyle name="Примечание 2 2" xfId="122"/>
    <cellStyle name="Примечание 3" xfId="123"/>
    <cellStyle name="Примечание 4" xfId="124"/>
    <cellStyle name="Процентный" xfId="125" builtinId="5"/>
    <cellStyle name="Процентный 2" xfId="126"/>
    <cellStyle name="Связанная ячейка" xfId="127" builtinId="24" customBuiltin="1"/>
    <cellStyle name="Связанная ячейка 2" xfId="128"/>
    <cellStyle name="Связанная ячейка 2 2" xfId="129"/>
    <cellStyle name="Текст предупреждения" xfId="130" builtinId="11" customBuiltin="1"/>
    <cellStyle name="Текст предупреждения 2" xfId="131"/>
    <cellStyle name="Текст предупреждения 2 2" xfId="132"/>
    <cellStyle name="Хороший" xfId="133" builtinId="26" customBuiltin="1"/>
    <cellStyle name="Хороший 2" xfId="134"/>
    <cellStyle name="Хороший 2 2" xfId="13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160020</xdr:rowOff>
    </xdr:to>
    <xdr:sp macro="" textlink="">
      <xdr:nvSpPr>
        <xdr:cNvPr id="32756" name="Text Box 1"/>
        <xdr:cNvSpPr txBox="1">
          <a:spLocks noChangeArrowheads="1"/>
        </xdr:cNvSpPr>
      </xdr:nvSpPr>
      <xdr:spPr bwMode="auto">
        <a:xfrm>
          <a:off x="2849880" y="189738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7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8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9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0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1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2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3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4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5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91440</xdr:colOff>
      <xdr:row>6</xdr:row>
      <xdr:rowOff>160020</xdr:rowOff>
    </xdr:to>
    <xdr:sp macro="" textlink="">
      <xdr:nvSpPr>
        <xdr:cNvPr id="32767" name="Text Box 1"/>
        <xdr:cNvSpPr txBox="1">
          <a:spLocks noChangeArrowheads="1"/>
        </xdr:cNvSpPr>
      </xdr:nvSpPr>
      <xdr:spPr bwMode="auto">
        <a:xfrm>
          <a:off x="2857500" y="2209800"/>
          <a:ext cx="838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0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1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2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3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4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5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76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77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4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5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8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87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8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9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60" zoomScaleNormal="60" workbookViewId="0">
      <selection activeCell="V9" sqref="V9"/>
    </sheetView>
  </sheetViews>
  <sheetFormatPr defaultRowHeight="12.75"/>
  <cols>
    <col min="1" max="1" width="5.42578125" style="4" customWidth="1"/>
    <col min="2" max="2" width="32" customWidth="1"/>
    <col min="3" max="3" width="16" style="4" customWidth="1"/>
    <col min="4" max="4" width="17.140625" style="4" customWidth="1"/>
    <col min="5" max="5" width="15.28515625" style="4" customWidth="1"/>
    <col min="6" max="6" width="21" style="4" customWidth="1"/>
    <col min="7" max="7" width="20" customWidth="1"/>
    <col min="8" max="8" width="17.85546875" customWidth="1"/>
    <col min="9" max="9" width="16.28515625" customWidth="1"/>
    <col min="10" max="10" width="18" customWidth="1"/>
    <col min="11" max="11" width="17.5703125" customWidth="1"/>
    <col min="12" max="12" width="18.42578125" customWidth="1"/>
    <col min="13" max="13" width="15.7109375" customWidth="1"/>
    <col min="14" max="14" width="18.140625" customWidth="1"/>
  </cols>
  <sheetData>
    <row r="1" spans="1:14" s="1" customFormat="1" ht="84.75" customHeight="1">
      <c r="A1" s="369" t="s">
        <v>37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spans="1:14" s="1" customFormat="1" ht="41.25" customHeight="1">
      <c r="A2" s="372" t="s">
        <v>38</v>
      </c>
      <c r="B2" s="372" t="s">
        <v>39</v>
      </c>
      <c r="C2" s="374" t="s">
        <v>284</v>
      </c>
      <c r="D2" s="375"/>
      <c r="E2" s="375"/>
      <c r="F2" s="375"/>
      <c r="G2" s="375"/>
      <c r="H2" s="376"/>
      <c r="I2" s="377" t="s">
        <v>238</v>
      </c>
      <c r="J2" s="377"/>
      <c r="K2" s="377"/>
      <c r="L2" s="377"/>
      <c r="M2" s="377"/>
      <c r="N2" s="377"/>
    </row>
    <row r="3" spans="1:14" s="2" customFormat="1" ht="98.25" customHeight="1" thickBot="1">
      <c r="A3" s="373"/>
      <c r="B3" s="373"/>
      <c r="C3" s="289" t="s">
        <v>40</v>
      </c>
      <c r="D3" s="289" t="s">
        <v>41</v>
      </c>
      <c r="E3" s="289" t="s">
        <v>42</v>
      </c>
      <c r="F3" s="31" t="s">
        <v>43</v>
      </c>
      <c r="G3" s="289" t="s">
        <v>44</v>
      </c>
      <c r="H3" s="289" t="s">
        <v>45</v>
      </c>
      <c r="I3" s="32" t="s">
        <v>40</v>
      </c>
      <c r="J3" s="32" t="s">
        <v>41</v>
      </c>
      <c r="K3" s="32" t="s">
        <v>42</v>
      </c>
      <c r="L3" s="32" t="s">
        <v>46</v>
      </c>
      <c r="M3" s="32" t="s">
        <v>44</v>
      </c>
      <c r="N3" s="32" t="s">
        <v>45</v>
      </c>
    </row>
    <row r="4" spans="1:14" ht="28.5" customHeight="1" thickTop="1">
      <c r="A4" s="33">
        <v>1</v>
      </c>
      <c r="B4" s="34" t="s">
        <v>2</v>
      </c>
      <c r="C4" s="323">
        <v>0</v>
      </c>
      <c r="D4" s="323">
        <v>60</v>
      </c>
      <c r="E4" s="35">
        <v>4259</v>
      </c>
      <c r="F4" s="36">
        <f>C4+D4+E4</f>
        <v>4319</v>
      </c>
      <c r="G4" s="202">
        <v>2232</v>
      </c>
      <c r="H4" s="202">
        <v>221</v>
      </c>
      <c r="I4" s="37">
        <v>0</v>
      </c>
      <c r="J4" s="37">
        <v>65</v>
      </c>
      <c r="K4" s="37">
        <v>4507</v>
      </c>
      <c r="L4" s="38">
        <f>I4+J4+K4</f>
        <v>4572</v>
      </c>
      <c r="M4" s="39">
        <v>2981</v>
      </c>
      <c r="N4" s="39">
        <v>235</v>
      </c>
    </row>
    <row r="5" spans="1:14" ht="28.5" customHeight="1">
      <c r="A5" s="126">
        <v>2</v>
      </c>
      <c r="B5" s="127" t="s">
        <v>3</v>
      </c>
      <c r="C5" s="128">
        <v>3</v>
      </c>
      <c r="D5" s="131">
        <v>22</v>
      </c>
      <c r="E5" s="129">
        <v>2172</v>
      </c>
      <c r="F5" s="130">
        <f t="shared" ref="F5:F21" si="0">C5+D5+E5</f>
        <v>2197</v>
      </c>
      <c r="G5" s="132">
        <v>909</v>
      </c>
      <c r="H5" s="132">
        <v>154</v>
      </c>
      <c r="I5" s="131">
        <v>4</v>
      </c>
      <c r="J5" s="131">
        <v>27</v>
      </c>
      <c r="K5" s="172">
        <v>2255</v>
      </c>
      <c r="L5" s="130">
        <f t="shared" ref="L5:L17" si="1">I5+J5+K5</f>
        <v>2286</v>
      </c>
      <c r="M5" s="132">
        <v>1327</v>
      </c>
      <c r="N5" s="132">
        <v>172</v>
      </c>
    </row>
    <row r="6" spans="1:14" ht="28.5" customHeight="1">
      <c r="A6" s="24">
        <v>3</v>
      </c>
      <c r="B6" s="40" t="s">
        <v>4</v>
      </c>
      <c r="C6" s="41">
        <v>11</v>
      </c>
      <c r="D6" s="324">
        <v>48</v>
      </c>
      <c r="E6" s="41">
        <v>5520</v>
      </c>
      <c r="F6" s="42">
        <f t="shared" si="0"/>
        <v>5579</v>
      </c>
      <c r="G6" s="30">
        <v>2491</v>
      </c>
      <c r="H6" s="30">
        <v>289</v>
      </c>
      <c r="I6" s="43">
        <v>13</v>
      </c>
      <c r="J6" s="43">
        <v>51</v>
      </c>
      <c r="K6" s="37">
        <v>5768</v>
      </c>
      <c r="L6" s="44">
        <f t="shared" si="1"/>
        <v>5832</v>
      </c>
      <c r="M6" s="45">
        <v>3615</v>
      </c>
      <c r="N6" s="45">
        <v>336</v>
      </c>
    </row>
    <row r="7" spans="1:14" ht="28.5" customHeight="1">
      <c r="A7" s="126">
        <v>4</v>
      </c>
      <c r="B7" s="127" t="s">
        <v>5</v>
      </c>
      <c r="C7" s="128">
        <v>8</v>
      </c>
      <c r="D7" s="131">
        <v>284</v>
      </c>
      <c r="E7" s="129">
        <v>15908</v>
      </c>
      <c r="F7" s="130">
        <f t="shared" si="0"/>
        <v>16200</v>
      </c>
      <c r="G7" s="132">
        <v>3061</v>
      </c>
      <c r="H7" s="132">
        <v>542</v>
      </c>
      <c r="I7" s="131">
        <v>9</v>
      </c>
      <c r="J7" s="131">
        <v>299</v>
      </c>
      <c r="K7" s="172">
        <v>16381</v>
      </c>
      <c r="L7" s="130">
        <f t="shared" si="1"/>
        <v>16689</v>
      </c>
      <c r="M7" s="132">
        <v>5282</v>
      </c>
      <c r="N7" s="132">
        <v>649</v>
      </c>
    </row>
    <row r="8" spans="1:14" ht="28.5" customHeight="1">
      <c r="A8" s="24">
        <v>5</v>
      </c>
      <c r="B8" s="40" t="s">
        <v>6</v>
      </c>
      <c r="C8" s="41">
        <v>8</v>
      </c>
      <c r="D8" s="324">
        <v>105</v>
      </c>
      <c r="E8" s="41">
        <v>9108</v>
      </c>
      <c r="F8" s="42">
        <f t="shared" si="0"/>
        <v>9221</v>
      </c>
      <c r="G8" s="30">
        <v>4398</v>
      </c>
      <c r="H8" s="30">
        <v>411</v>
      </c>
      <c r="I8" s="43">
        <v>9</v>
      </c>
      <c r="J8" s="43">
        <v>108</v>
      </c>
      <c r="K8" s="37">
        <v>9460</v>
      </c>
      <c r="L8" s="44">
        <f t="shared" si="1"/>
        <v>9577</v>
      </c>
      <c r="M8" s="45">
        <v>7043</v>
      </c>
      <c r="N8" s="45">
        <v>476</v>
      </c>
    </row>
    <row r="9" spans="1:14" ht="28.5" customHeight="1">
      <c r="A9" s="126">
        <v>6</v>
      </c>
      <c r="B9" s="127" t="s">
        <v>7</v>
      </c>
      <c r="C9" s="128">
        <v>8</v>
      </c>
      <c r="D9" s="131">
        <v>147</v>
      </c>
      <c r="E9" s="129">
        <v>13765</v>
      </c>
      <c r="F9" s="130">
        <f t="shared" si="0"/>
        <v>13920</v>
      </c>
      <c r="G9" s="132">
        <v>4229</v>
      </c>
      <c r="H9" s="132">
        <v>630</v>
      </c>
      <c r="I9" s="131">
        <v>11</v>
      </c>
      <c r="J9" s="131">
        <v>155</v>
      </c>
      <c r="K9" s="172">
        <v>14251</v>
      </c>
      <c r="L9" s="130">
        <f t="shared" si="1"/>
        <v>14417</v>
      </c>
      <c r="M9" s="132">
        <v>7266</v>
      </c>
      <c r="N9" s="132">
        <v>722</v>
      </c>
    </row>
    <row r="10" spans="1:14" ht="28.5" customHeight="1">
      <c r="A10" s="24">
        <v>7</v>
      </c>
      <c r="B10" s="40" t="s">
        <v>8</v>
      </c>
      <c r="C10" s="41">
        <v>2</v>
      </c>
      <c r="D10" s="324">
        <v>98</v>
      </c>
      <c r="E10" s="41">
        <v>4708</v>
      </c>
      <c r="F10" s="42">
        <f t="shared" si="0"/>
        <v>4808</v>
      </c>
      <c r="G10" s="30">
        <v>2647</v>
      </c>
      <c r="H10" s="30">
        <v>317</v>
      </c>
      <c r="I10" s="43">
        <v>2</v>
      </c>
      <c r="J10" s="43">
        <v>101</v>
      </c>
      <c r="K10" s="37">
        <v>4913</v>
      </c>
      <c r="L10" s="44">
        <f t="shared" si="1"/>
        <v>5016</v>
      </c>
      <c r="M10" s="45">
        <v>3836</v>
      </c>
      <c r="N10" s="45">
        <v>363</v>
      </c>
    </row>
    <row r="11" spans="1:14" ht="28.5" customHeight="1">
      <c r="A11" s="126">
        <v>8</v>
      </c>
      <c r="B11" s="127" t="s">
        <v>9</v>
      </c>
      <c r="C11" s="128">
        <v>2</v>
      </c>
      <c r="D11" s="131">
        <v>72</v>
      </c>
      <c r="E11" s="129">
        <v>4903</v>
      </c>
      <c r="F11" s="130">
        <f t="shared" si="0"/>
        <v>4977</v>
      </c>
      <c r="G11" s="132">
        <v>2872</v>
      </c>
      <c r="H11" s="132">
        <v>226</v>
      </c>
      <c r="I11" s="131">
        <v>2</v>
      </c>
      <c r="J11" s="131">
        <v>75</v>
      </c>
      <c r="K11" s="172">
        <v>5122</v>
      </c>
      <c r="L11" s="130">
        <f t="shared" si="1"/>
        <v>5199</v>
      </c>
      <c r="M11" s="132">
        <v>4033</v>
      </c>
      <c r="N11" s="132">
        <v>248</v>
      </c>
    </row>
    <row r="12" spans="1:14" ht="28.5" customHeight="1">
      <c r="A12" s="24">
        <v>9</v>
      </c>
      <c r="B12" s="40" t="s">
        <v>10</v>
      </c>
      <c r="C12" s="41">
        <v>2</v>
      </c>
      <c r="D12" s="324">
        <v>76</v>
      </c>
      <c r="E12" s="41">
        <v>5640</v>
      </c>
      <c r="F12" s="42">
        <f t="shared" si="0"/>
        <v>5718</v>
      </c>
      <c r="G12" s="30">
        <v>2194</v>
      </c>
      <c r="H12" s="30">
        <v>270</v>
      </c>
      <c r="I12" s="43">
        <v>4</v>
      </c>
      <c r="J12" s="43">
        <v>78</v>
      </c>
      <c r="K12" s="37">
        <v>5865</v>
      </c>
      <c r="L12" s="44">
        <f t="shared" si="1"/>
        <v>5947</v>
      </c>
      <c r="M12" s="45">
        <v>3705</v>
      </c>
      <c r="N12" s="45">
        <v>314</v>
      </c>
    </row>
    <row r="13" spans="1:14" ht="28.5" customHeight="1">
      <c r="A13" s="126">
        <v>10</v>
      </c>
      <c r="B13" s="127" t="s">
        <v>11</v>
      </c>
      <c r="C13" s="128">
        <v>4</v>
      </c>
      <c r="D13" s="131">
        <v>35</v>
      </c>
      <c r="E13" s="129">
        <v>2092</v>
      </c>
      <c r="F13" s="130">
        <f t="shared" si="0"/>
        <v>2131</v>
      </c>
      <c r="G13" s="132">
        <v>871</v>
      </c>
      <c r="H13" s="132">
        <v>83</v>
      </c>
      <c r="I13" s="131">
        <v>4</v>
      </c>
      <c r="J13" s="131">
        <v>38</v>
      </c>
      <c r="K13" s="172">
        <v>2186</v>
      </c>
      <c r="L13" s="130">
        <f t="shared" si="1"/>
        <v>2228</v>
      </c>
      <c r="M13" s="132">
        <v>1205</v>
      </c>
      <c r="N13" s="132">
        <v>97</v>
      </c>
    </row>
    <row r="14" spans="1:14" ht="28.5" customHeight="1">
      <c r="A14" s="24">
        <v>11</v>
      </c>
      <c r="B14" s="40" t="s">
        <v>12</v>
      </c>
      <c r="C14" s="41">
        <v>5</v>
      </c>
      <c r="D14" s="324">
        <v>64</v>
      </c>
      <c r="E14" s="41">
        <v>3964</v>
      </c>
      <c r="F14" s="42">
        <f t="shared" si="0"/>
        <v>4033</v>
      </c>
      <c r="G14" s="30">
        <v>1172</v>
      </c>
      <c r="H14" s="30">
        <v>171</v>
      </c>
      <c r="I14" s="43">
        <v>6</v>
      </c>
      <c r="J14" s="43">
        <v>67</v>
      </c>
      <c r="K14" s="37">
        <v>4126</v>
      </c>
      <c r="L14" s="44">
        <f t="shared" si="1"/>
        <v>4199</v>
      </c>
      <c r="M14" s="45">
        <v>2059</v>
      </c>
      <c r="N14" s="45">
        <v>196</v>
      </c>
    </row>
    <row r="15" spans="1:14" ht="28.5" customHeight="1">
      <c r="A15" s="126">
        <v>12</v>
      </c>
      <c r="B15" s="127" t="s">
        <v>13</v>
      </c>
      <c r="C15" s="128">
        <v>3</v>
      </c>
      <c r="D15" s="131">
        <v>69</v>
      </c>
      <c r="E15" s="129">
        <v>4948</v>
      </c>
      <c r="F15" s="130">
        <f t="shared" si="0"/>
        <v>5020</v>
      </c>
      <c r="G15" s="132">
        <v>1829</v>
      </c>
      <c r="H15" s="132">
        <v>373</v>
      </c>
      <c r="I15" s="131">
        <v>3</v>
      </c>
      <c r="J15" s="131">
        <v>73</v>
      </c>
      <c r="K15" s="172">
        <v>5182</v>
      </c>
      <c r="L15" s="130">
        <f t="shared" si="1"/>
        <v>5258</v>
      </c>
      <c r="M15" s="132">
        <v>2872</v>
      </c>
      <c r="N15" s="132">
        <v>433</v>
      </c>
    </row>
    <row r="16" spans="1:14" ht="28.5" customHeight="1">
      <c r="A16" s="24">
        <v>13</v>
      </c>
      <c r="B16" s="40" t="s">
        <v>14</v>
      </c>
      <c r="C16" s="41">
        <v>1</v>
      </c>
      <c r="D16" s="324">
        <v>34</v>
      </c>
      <c r="E16" s="41">
        <v>2517</v>
      </c>
      <c r="F16" s="42">
        <f t="shared" si="0"/>
        <v>2552</v>
      </c>
      <c r="G16" s="30">
        <v>914</v>
      </c>
      <c r="H16" s="30">
        <v>79</v>
      </c>
      <c r="I16" s="43">
        <v>1</v>
      </c>
      <c r="J16" s="43">
        <v>36</v>
      </c>
      <c r="K16" s="37">
        <v>2647</v>
      </c>
      <c r="L16" s="44">
        <f t="shared" si="1"/>
        <v>2684</v>
      </c>
      <c r="M16" s="45">
        <v>1228</v>
      </c>
      <c r="N16" s="45">
        <v>96</v>
      </c>
    </row>
    <row r="17" spans="1:14" ht="28.5" customHeight="1">
      <c r="A17" s="126">
        <v>14</v>
      </c>
      <c r="B17" s="127" t="s">
        <v>15</v>
      </c>
      <c r="C17" s="128">
        <v>3</v>
      </c>
      <c r="D17" s="131">
        <v>56</v>
      </c>
      <c r="E17" s="129">
        <v>3339</v>
      </c>
      <c r="F17" s="130">
        <f t="shared" si="0"/>
        <v>3398</v>
      </c>
      <c r="G17" s="132">
        <v>1493</v>
      </c>
      <c r="H17" s="132">
        <v>198</v>
      </c>
      <c r="I17" s="131">
        <v>3</v>
      </c>
      <c r="J17" s="131">
        <v>58</v>
      </c>
      <c r="K17" s="172">
        <v>3491</v>
      </c>
      <c r="L17" s="130">
        <f t="shared" si="1"/>
        <v>3552</v>
      </c>
      <c r="M17" s="132">
        <v>2258</v>
      </c>
      <c r="N17" s="132">
        <v>223</v>
      </c>
    </row>
    <row r="18" spans="1:14" ht="28.5" customHeight="1">
      <c r="A18" s="24">
        <v>15</v>
      </c>
      <c r="B18" s="40" t="s">
        <v>16</v>
      </c>
      <c r="C18" s="41">
        <v>0</v>
      </c>
      <c r="D18" s="324">
        <v>43</v>
      </c>
      <c r="E18" s="41">
        <v>3033</v>
      </c>
      <c r="F18" s="42">
        <f t="shared" si="0"/>
        <v>3076</v>
      </c>
      <c r="G18" s="30">
        <v>1109</v>
      </c>
      <c r="H18" s="30">
        <v>179</v>
      </c>
      <c r="I18" s="43">
        <v>0</v>
      </c>
      <c r="J18" s="43">
        <v>48</v>
      </c>
      <c r="K18" s="37">
        <v>3175</v>
      </c>
      <c r="L18" s="44">
        <f>I18+J18+K18</f>
        <v>3223</v>
      </c>
      <c r="M18" s="45">
        <v>1606</v>
      </c>
      <c r="N18" s="45">
        <v>207</v>
      </c>
    </row>
    <row r="19" spans="1:14" ht="28.5" customHeight="1">
      <c r="A19" s="126">
        <v>16</v>
      </c>
      <c r="B19" s="127" t="s">
        <v>17</v>
      </c>
      <c r="C19" s="128">
        <v>2</v>
      </c>
      <c r="D19" s="131">
        <v>75</v>
      </c>
      <c r="E19" s="129">
        <v>9146</v>
      </c>
      <c r="F19" s="130">
        <f t="shared" si="0"/>
        <v>9223</v>
      </c>
      <c r="G19" s="132">
        <v>964</v>
      </c>
      <c r="H19" s="132">
        <v>114</v>
      </c>
      <c r="I19" s="131">
        <v>3</v>
      </c>
      <c r="J19" s="131">
        <v>75</v>
      </c>
      <c r="K19" s="172">
        <v>9383</v>
      </c>
      <c r="L19" s="130">
        <f>I19+J19+K19</f>
        <v>9461</v>
      </c>
      <c r="M19" s="132">
        <v>1701</v>
      </c>
      <c r="N19" s="132">
        <v>139</v>
      </c>
    </row>
    <row r="20" spans="1:14" ht="28.5" customHeight="1">
      <c r="A20" s="24">
        <v>17</v>
      </c>
      <c r="B20" s="40" t="s">
        <v>18</v>
      </c>
      <c r="C20" s="41">
        <v>0</v>
      </c>
      <c r="D20" s="324">
        <v>74</v>
      </c>
      <c r="E20" s="41">
        <v>4966</v>
      </c>
      <c r="F20" s="42">
        <f t="shared" si="0"/>
        <v>5040</v>
      </c>
      <c r="G20" s="30">
        <v>3806</v>
      </c>
      <c r="H20" s="30">
        <v>422</v>
      </c>
      <c r="I20" s="43">
        <v>0</v>
      </c>
      <c r="J20" s="43">
        <v>81</v>
      </c>
      <c r="K20" s="37">
        <v>5208</v>
      </c>
      <c r="L20" s="44">
        <f>I20+J20+K20</f>
        <v>5289</v>
      </c>
      <c r="M20" s="45">
        <v>5062</v>
      </c>
      <c r="N20" s="45">
        <v>478</v>
      </c>
    </row>
    <row r="21" spans="1:14" ht="28.5" customHeight="1">
      <c r="A21" s="126">
        <v>18</v>
      </c>
      <c r="B21" s="127" t="s">
        <v>19</v>
      </c>
      <c r="C21" s="128">
        <v>1</v>
      </c>
      <c r="D21" s="131">
        <v>81</v>
      </c>
      <c r="E21" s="129">
        <v>6545</v>
      </c>
      <c r="F21" s="130">
        <f t="shared" si="0"/>
        <v>6627</v>
      </c>
      <c r="G21" s="132">
        <v>2467</v>
      </c>
      <c r="H21" s="132">
        <v>319</v>
      </c>
      <c r="I21" s="131">
        <v>1</v>
      </c>
      <c r="J21" s="131">
        <v>83</v>
      </c>
      <c r="K21" s="172">
        <v>6817</v>
      </c>
      <c r="L21" s="130">
        <f>I21+J21+K21</f>
        <v>6901</v>
      </c>
      <c r="M21" s="132">
        <v>4076</v>
      </c>
      <c r="N21" s="132">
        <v>356</v>
      </c>
    </row>
    <row r="22" spans="1:14" s="3" customFormat="1" ht="39.75" customHeight="1">
      <c r="A22" s="370" t="s">
        <v>0</v>
      </c>
      <c r="B22" s="371"/>
      <c r="C22" s="46">
        <v>63</v>
      </c>
      <c r="D22" s="46">
        <v>1443</v>
      </c>
      <c r="E22" s="46">
        <v>106533</v>
      </c>
      <c r="F22" s="46">
        <f>SUM(F4:F21)</f>
        <v>108039</v>
      </c>
      <c r="G22" s="325">
        <v>39658</v>
      </c>
      <c r="H22" s="46">
        <v>4998</v>
      </c>
      <c r="I22" s="85">
        <v>75</v>
      </c>
      <c r="J22" s="85">
        <v>1518</v>
      </c>
      <c r="K22" s="85">
        <v>110737</v>
      </c>
      <c r="L22" s="85">
        <f>SUM(L4:L21)</f>
        <v>112330</v>
      </c>
      <c r="M22" s="85">
        <v>61155</v>
      </c>
      <c r="N22" s="85">
        <v>5740</v>
      </c>
    </row>
    <row r="23" spans="1:14" ht="20.25" customHeight="1">
      <c r="C23" s="107"/>
      <c r="D23" s="5"/>
      <c r="E23" s="5"/>
      <c r="F23" s="5"/>
      <c r="L23" s="22"/>
      <c r="M23" s="22"/>
    </row>
  </sheetData>
  <mergeCells count="6">
    <mergeCell ref="A1:N1"/>
    <mergeCell ref="A22:B22"/>
    <mergeCell ref="A2:A3"/>
    <mergeCell ref="B2:B3"/>
    <mergeCell ref="C2:H2"/>
    <mergeCell ref="I2:N2"/>
  </mergeCells>
  <phoneticPr fontId="21" type="noConversion"/>
  <pageMargins left="1.04" right="0.16" top="0.69" bottom="1" header="0.5" footer="0.5"/>
  <pageSetup paperSize="9" scale="5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zoomScale="80" zoomScaleNormal="80" workbookViewId="0">
      <selection activeCell="M13" sqref="M13"/>
    </sheetView>
  </sheetViews>
  <sheetFormatPr defaultRowHeight="12.75"/>
  <cols>
    <col min="1" max="1" width="7.28515625" customWidth="1"/>
    <col min="2" max="2" width="32.28515625" customWidth="1"/>
    <col min="3" max="3" width="15.28515625" customWidth="1"/>
    <col min="4" max="4" width="10.85546875" customWidth="1"/>
    <col min="5" max="5" width="13.85546875" customWidth="1"/>
    <col min="6" max="6" width="12" customWidth="1"/>
    <col min="7" max="7" width="14.7109375" customWidth="1"/>
    <col min="8" max="8" width="15.7109375" customWidth="1"/>
    <col min="9" max="9" width="14.5703125" customWidth="1"/>
  </cols>
  <sheetData>
    <row r="1" spans="1:9" ht="56.25" customHeight="1">
      <c r="B1" s="635" t="s">
        <v>301</v>
      </c>
      <c r="C1" s="636"/>
      <c r="D1" s="636"/>
      <c r="E1" s="636"/>
      <c r="F1" s="636"/>
      <c r="G1" s="636"/>
      <c r="H1" s="636"/>
      <c r="I1" s="636"/>
    </row>
    <row r="2" spans="1:9" s="4" customFormat="1" ht="77.45" customHeight="1">
      <c r="A2" s="218" t="s">
        <v>76</v>
      </c>
      <c r="B2" s="280" t="s">
        <v>39</v>
      </c>
      <c r="C2" s="218" t="s">
        <v>302</v>
      </c>
      <c r="D2" s="218" t="s">
        <v>303</v>
      </c>
      <c r="E2" s="218" t="s">
        <v>265</v>
      </c>
      <c r="F2" s="218" t="s">
        <v>266</v>
      </c>
      <c r="G2" s="218" t="s">
        <v>304</v>
      </c>
      <c r="H2" s="218" t="s">
        <v>305</v>
      </c>
      <c r="I2" s="218" t="s">
        <v>306</v>
      </c>
    </row>
    <row r="3" spans="1:9" ht="18">
      <c r="A3" s="33" t="s">
        <v>89</v>
      </c>
      <c r="B3" s="34" t="s">
        <v>140</v>
      </c>
      <c r="C3" s="28">
        <v>5</v>
      </c>
      <c r="D3" s="57">
        <v>0</v>
      </c>
      <c r="E3" s="57">
        <v>1</v>
      </c>
      <c r="F3" s="57">
        <v>0</v>
      </c>
      <c r="G3" s="28">
        <v>1182</v>
      </c>
      <c r="H3" s="28">
        <v>1258</v>
      </c>
      <c r="I3" s="57">
        <v>2</v>
      </c>
    </row>
    <row r="4" spans="1:9" ht="18">
      <c r="A4" s="126" t="s">
        <v>90</v>
      </c>
      <c r="B4" s="127" t="s">
        <v>141</v>
      </c>
      <c r="C4" s="133">
        <v>2</v>
      </c>
      <c r="D4" s="144">
        <v>0</v>
      </c>
      <c r="E4" s="144">
        <v>1</v>
      </c>
      <c r="F4" s="144">
        <v>4</v>
      </c>
      <c r="G4" s="133">
        <v>265</v>
      </c>
      <c r="H4" s="133">
        <v>454</v>
      </c>
      <c r="I4" s="144">
        <v>4</v>
      </c>
    </row>
    <row r="5" spans="1:9" ht="18">
      <c r="A5" s="24" t="s">
        <v>91</v>
      </c>
      <c r="B5" s="40" t="s">
        <v>142</v>
      </c>
      <c r="C5" s="27">
        <v>38</v>
      </c>
      <c r="D5" s="358">
        <v>1</v>
      </c>
      <c r="E5" s="358">
        <v>0</v>
      </c>
      <c r="F5" s="358">
        <v>6</v>
      </c>
      <c r="G5" s="27">
        <v>839</v>
      </c>
      <c r="H5" s="27">
        <v>1073</v>
      </c>
      <c r="I5" s="358">
        <v>3</v>
      </c>
    </row>
    <row r="6" spans="1:9" ht="18">
      <c r="A6" s="126" t="s">
        <v>92</v>
      </c>
      <c r="B6" s="127" t="s">
        <v>143</v>
      </c>
      <c r="C6" s="133">
        <v>13</v>
      </c>
      <c r="D6" s="144">
        <v>3</v>
      </c>
      <c r="E6" s="144">
        <v>0</v>
      </c>
      <c r="F6" s="144">
        <v>1</v>
      </c>
      <c r="G6" s="133">
        <v>1319</v>
      </c>
      <c r="H6" s="133">
        <v>2025</v>
      </c>
      <c r="I6" s="144">
        <v>13</v>
      </c>
    </row>
    <row r="7" spans="1:9" ht="18">
      <c r="A7" s="24" t="s">
        <v>93</v>
      </c>
      <c r="B7" s="40" t="s">
        <v>144</v>
      </c>
      <c r="C7" s="27">
        <v>15</v>
      </c>
      <c r="D7" s="358">
        <v>1</v>
      </c>
      <c r="E7" s="358">
        <v>0</v>
      </c>
      <c r="F7" s="358">
        <v>1</v>
      </c>
      <c r="G7" s="27">
        <v>1278</v>
      </c>
      <c r="H7" s="27">
        <v>1908</v>
      </c>
      <c r="I7" s="358">
        <v>5</v>
      </c>
    </row>
    <row r="8" spans="1:9" ht="18">
      <c r="A8" s="126" t="s">
        <v>94</v>
      </c>
      <c r="B8" s="127" t="s">
        <v>145</v>
      </c>
      <c r="C8" s="133">
        <v>52</v>
      </c>
      <c r="D8" s="144">
        <v>0</v>
      </c>
      <c r="E8" s="144">
        <v>1</v>
      </c>
      <c r="F8" s="144">
        <v>5</v>
      </c>
      <c r="G8" s="133">
        <v>1697</v>
      </c>
      <c r="H8" s="133">
        <v>2036</v>
      </c>
      <c r="I8" s="144">
        <v>9</v>
      </c>
    </row>
    <row r="9" spans="1:9" ht="18">
      <c r="A9" s="24" t="s">
        <v>95</v>
      </c>
      <c r="B9" s="40" t="s">
        <v>146</v>
      </c>
      <c r="C9" s="27">
        <v>17</v>
      </c>
      <c r="D9" s="358">
        <v>1</v>
      </c>
      <c r="E9" s="358">
        <v>0</v>
      </c>
      <c r="F9" s="358">
        <v>1</v>
      </c>
      <c r="G9" s="27">
        <v>1234</v>
      </c>
      <c r="H9" s="27">
        <v>1255</v>
      </c>
      <c r="I9" s="358">
        <v>1</v>
      </c>
    </row>
    <row r="10" spans="1:9" ht="18">
      <c r="A10" s="126" t="s">
        <v>96</v>
      </c>
      <c r="B10" s="127" t="s">
        <v>147</v>
      </c>
      <c r="C10" s="133">
        <v>2</v>
      </c>
      <c r="D10" s="144">
        <v>0</v>
      </c>
      <c r="E10" s="144">
        <v>0</v>
      </c>
      <c r="F10" s="144">
        <v>5</v>
      </c>
      <c r="G10" s="133">
        <v>1529</v>
      </c>
      <c r="H10" s="133">
        <v>1411</v>
      </c>
      <c r="I10" s="144">
        <v>0</v>
      </c>
    </row>
    <row r="11" spans="1:9" ht="18">
      <c r="A11" s="24" t="s">
        <v>97</v>
      </c>
      <c r="B11" s="40" t="s">
        <v>148</v>
      </c>
      <c r="C11" s="27">
        <v>8</v>
      </c>
      <c r="D11" s="358">
        <v>0</v>
      </c>
      <c r="E11" s="358">
        <v>1</v>
      </c>
      <c r="F11" s="358">
        <v>0</v>
      </c>
      <c r="G11" s="27">
        <v>884</v>
      </c>
      <c r="H11" s="27">
        <v>1040</v>
      </c>
      <c r="I11" s="358">
        <v>5</v>
      </c>
    </row>
    <row r="12" spans="1:9" ht="18">
      <c r="A12" s="126" t="s">
        <v>98</v>
      </c>
      <c r="B12" s="127" t="s">
        <v>149</v>
      </c>
      <c r="C12" s="133">
        <v>3</v>
      </c>
      <c r="D12" s="144">
        <v>3</v>
      </c>
      <c r="E12" s="144">
        <v>1</v>
      </c>
      <c r="F12" s="144">
        <v>2</v>
      </c>
      <c r="G12" s="133">
        <v>297</v>
      </c>
      <c r="H12" s="133">
        <v>394</v>
      </c>
      <c r="I12" s="144">
        <v>1</v>
      </c>
    </row>
    <row r="13" spans="1:9" ht="18">
      <c r="A13" s="24" t="s">
        <v>99</v>
      </c>
      <c r="B13" s="40" t="s">
        <v>150</v>
      </c>
      <c r="C13" s="27">
        <v>3</v>
      </c>
      <c r="D13" s="358">
        <v>0</v>
      </c>
      <c r="E13" s="358">
        <v>0</v>
      </c>
      <c r="F13" s="358">
        <v>2</v>
      </c>
      <c r="G13" s="27">
        <v>387</v>
      </c>
      <c r="H13" s="27">
        <v>481</v>
      </c>
      <c r="I13" s="358">
        <v>2</v>
      </c>
    </row>
    <row r="14" spans="1:9" ht="18">
      <c r="A14" s="126" t="s">
        <v>100</v>
      </c>
      <c r="B14" s="127" t="s">
        <v>151</v>
      </c>
      <c r="C14" s="133">
        <v>47</v>
      </c>
      <c r="D14" s="144">
        <v>1</v>
      </c>
      <c r="E14" s="144">
        <v>0</v>
      </c>
      <c r="F14" s="144">
        <v>0</v>
      </c>
      <c r="G14" s="133">
        <v>786</v>
      </c>
      <c r="H14" s="133">
        <v>951</v>
      </c>
      <c r="I14" s="144">
        <v>0</v>
      </c>
    </row>
    <row r="15" spans="1:9" ht="18">
      <c r="A15" s="24" t="s">
        <v>101</v>
      </c>
      <c r="B15" s="40" t="s">
        <v>152</v>
      </c>
      <c r="C15" s="27">
        <v>2</v>
      </c>
      <c r="D15" s="358">
        <v>0</v>
      </c>
      <c r="E15" s="358">
        <v>0</v>
      </c>
      <c r="F15" s="358">
        <v>16</v>
      </c>
      <c r="G15" s="27">
        <v>472</v>
      </c>
      <c r="H15" s="27">
        <v>628</v>
      </c>
      <c r="I15" s="358">
        <v>4</v>
      </c>
    </row>
    <row r="16" spans="1:9" ht="18">
      <c r="A16" s="126" t="s">
        <v>102</v>
      </c>
      <c r="B16" s="127" t="s">
        <v>153</v>
      </c>
      <c r="C16" s="133">
        <v>2</v>
      </c>
      <c r="D16" s="144">
        <v>3</v>
      </c>
      <c r="E16" s="144">
        <v>0</v>
      </c>
      <c r="F16" s="144">
        <v>1</v>
      </c>
      <c r="G16" s="133">
        <v>602</v>
      </c>
      <c r="H16" s="133">
        <v>788</v>
      </c>
      <c r="I16" s="144">
        <v>6</v>
      </c>
    </row>
    <row r="17" spans="1:9" ht="18">
      <c r="A17" s="24" t="s">
        <v>103</v>
      </c>
      <c r="B17" s="40" t="s">
        <v>154</v>
      </c>
      <c r="C17" s="27">
        <v>9</v>
      </c>
      <c r="D17" s="358">
        <v>1</v>
      </c>
      <c r="E17" s="358">
        <v>2</v>
      </c>
      <c r="F17" s="358">
        <v>4</v>
      </c>
      <c r="G17" s="27">
        <v>676</v>
      </c>
      <c r="H17" s="27">
        <v>945</v>
      </c>
      <c r="I17" s="358">
        <v>0</v>
      </c>
    </row>
    <row r="18" spans="1:9" ht="18">
      <c r="A18" s="126" t="s">
        <v>104</v>
      </c>
      <c r="B18" s="127" t="s">
        <v>155</v>
      </c>
      <c r="C18" s="133">
        <v>5</v>
      </c>
      <c r="D18" s="144">
        <v>0</v>
      </c>
      <c r="E18" s="144">
        <v>0</v>
      </c>
      <c r="F18" s="144">
        <v>0</v>
      </c>
      <c r="G18" s="133">
        <v>1134</v>
      </c>
      <c r="H18" s="133">
        <v>1842</v>
      </c>
      <c r="I18" s="144">
        <v>8</v>
      </c>
    </row>
    <row r="19" spans="1:9" ht="18">
      <c r="A19" s="24" t="s">
        <v>105</v>
      </c>
      <c r="B19" s="40" t="s">
        <v>156</v>
      </c>
      <c r="C19" s="27">
        <v>11</v>
      </c>
      <c r="D19" s="358">
        <v>4</v>
      </c>
      <c r="E19" s="358">
        <v>0</v>
      </c>
      <c r="F19" s="358">
        <v>0</v>
      </c>
      <c r="G19" s="27">
        <v>1271</v>
      </c>
      <c r="H19" s="27">
        <v>1316</v>
      </c>
      <c r="I19" s="358">
        <v>2</v>
      </c>
    </row>
    <row r="20" spans="1:9" ht="18">
      <c r="A20" s="126" t="s">
        <v>106</v>
      </c>
      <c r="B20" s="127" t="s">
        <v>157</v>
      </c>
      <c r="C20" s="133">
        <v>6</v>
      </c>
      <c r="D20" s="144">
        <v>0</v>
      </c>
      <c r="E20" s="144">
        <v>0</v>
      </c>
      <c r="F20" s="144">
        <v>0</v>
      </c>
      <c r="G20" s="133">
        <v>725</v>
      </c>
      <c r="H20" s="133">
        <v>1009</v>
      </c>
      <c r="I20" s="144">
        <v>5</v>
      </c>
    </row>
    <row r="21" spans="1:9" ht="18">
      <c r="A21" s="6"/>
      <c r="B21" s="40" t="s">
        <v>180</v>
      </c>
      <c r="C21" s="59">
        <v>240</v>
      </c>
      <c r="D21" s="321">
        <v>18</v>
      </c>
      <c r="E21" s="321">
        <f>SUM(E3:E20)</f>
        <v>7</v>
      </c>
      <c r="F21" s="321">
        <f t="shared" ref="F21:I21" si="0">SUM(F3:F20)</f>
        <v>48</v>
      </c>
      <c r="G21" s="59">
        <v>16577</v>
      </c>
      <c r="H21" s="59">
        <v>20814</v>
      </c>
      <c r="I21" s="321">
        <f t="shared" si="0"/>
        <v>70</v>
      </c>
    </row>
  </sheetData>
  <mergeCells count="1">
    <mergeCell ref="B1:I1"/>
  </mergeCells>
  <pageMargins left="0.7" right="0.7" top="0.75" bottom="0.75" header="0.3" footer="0.3"/>
  <pageSetup paperSize="9" scale="8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="70" zoomScaleNormal="70" workbookViewId="0">
      <selection activeCell="V12" sqref="V12"/>
    </sheetView>
  </sheetViews>
  <sheetFormatPr defaultRowHeight="12.75"/>
  <cols>
    <col min="1" max="1" width="4.7109375" customWidth="1"/>
    <col min="2" max="2" width="24.28515625" style="15" customWidth="1"/>
    <col min="3" max="3" width="14.28515625" customWidth="1"/>
    <col min="4" max="4" width="12.140625" customWidth="1"/>
    <col min="5" max="5" width="11.85546875" customWidth="1"/>
    <col min="6" max="6" width="10.140625" customWidth="1"/>
    <col min="7" max="7" width="10.85546875" customWidth="1"/>
    <col min="8" max="8" width="12.28515625" customWidth="1"/>
    <col min="9" max="9" width="10.28515625" customWidth="1"/>
    <col min="10" max="10" width="11.28515625" customWidth="1"/>
    <col min="11" max="11" width="13.140625" customWidth="1"/>
    <col min="12" max="12" width="11.85546875" customWidth="1"/>
    <col min="14" max="14" width="15.140625" customWidth="1"/>
  </cols>
  <sheetData>
    <row r="1" spans="1:14" ht="15.6" customHeight="1">
      <c r="A1" s="480" t="s">
        <v>30</v>
      </c>
      <c r="B1" s="480"/>
      <c r="C1" s="480"/>
      <c r="D1" s="480"/>
      <c r="E1" s="480"/>
      <c r="F1" s="480"/>
      <c r="G1" s="481"/>
      <c r="H1" s="481"/>
      <c r="I1" s="481"/>
      <c r="J1" s="481"/>
      <c r="K1" s="481"/>
      <c r="L1" s="481"/>
      <c r="M1" s="481"/>
      <c r="N1" s="481"/>
    </row>
    <row r="2" spans="1:14" s="16" customFormat="1" ht="30.75" customHeight="1">
      <c r="A2" s="482" t="s">
        <v>307</v>
      </c>
      <c r="B2" s="482"/>
      <c r="C2" s="482"/>
      <c r="D2" s="482"/>
      <c r="E2" s="482"/>
      <c r="F2" s="482"/>
      <c r="G2" s="483"/>
      <c r="H2" s="483"/>
      <c r="I2" s="483"/>
      <c r="J2" s="483"/>
      <c r="K2" s="483"/>
      <c r="L2" s="483"/>
      <c r="M2" s="483"/>
      <c r="N2" s="484"/>
    </row>
    <row r="3" spans="1:14" s="17" customFormat="1" ht="16.5" customHeight="1">
      <c r="A3" s="485" t="s">
        <v>76</v>
      </c>
      <c r="B3" s="485" t="s">
        <v>39</v>
      </c>
      <c r="C3" s="485" t="s">
        <v>46</v>
      </c>
      <c r="D3" s="487" t="s">
        <v>107</v>
      </c>
      <c r="E3" s="489" t="s">
        <v>108</v>
      </c>
      <c r="F3" s="489"/>
      <c r="G3" s="489"/>
      <c r="H3" s="490" t="s">
        <v>109</v>
      </c>
      <c r="I3" s="490"/>
      <c r="J3" s="490"/>
      <c r="K3" s="490" t="s">
        <v>110</v>
      </c>
      <c r="L3" s="490"/>
      <c r="M3" s="490"/>
      <c r="N3" s="365" t="s">
        <v>111</v>
      </c>
    </row>
    <row r="4" spans="1:14" s="17" customFormat="1" ht="12" customHeight="1">
      <c r="A4" s="485"/>
      <c r="B4" s="485"/>
      <c r="C4" s="485"/>
      <c r="D4" s="487"/>
      <c r="E4" s="491" t="s">
        <v>46</v>
      </c>
      <c r="F4" s="495" t="s">
        <v>112</v>
      </c>
      <c r="G4" s="495"/>
      <c r="H4" s="494" t="s">
        <v>46</v>
      </c>
      <c r="I4" s="493" t="s">
        <v>112</v>
      </c>
      <c r="J4" s="493"/>
      <c r="K4" s="494" t="s">
        <v>46</v>
      </c>
      <c r="L4" s="493" t="s">
        <v>112</v>
      </c>
      <c r="M4" s="493"/>
      <c r="N4" s="494" t="s">
        <v>46</v>
      </c>
    </row>
    <row r="5" spans="1:14" s="17" customFormat="1" ht="23.25" customHeight="1" thickBot="1">
      <c r="A5" s="486"/>
      <c r="B5" s="486"/>
      <c r="C5" s="486"/>
      <c r="D5" s="488"/>
      <c r="E5" s="492"/>
      <c r="F5" s="292" t="s">
        <v>113</v>
      </c>
      <c r="G5" s="292" t="s">
        <v>114</v>
      </c>
      <c r="H5" s="496"/>
      <c r="I5" s="293" t="s">
        <v>113</v>
      </c>
      <c r="J5" s="293" t="s">
        <v>114</v>
      </c>
      <c r="K5" s="496"/>
      <c r="L5" s="293" t="s">
        <v>113</v>
      </c>
      <c r="M5" s="293" t="s">
        <v>114</v>
      </c>
      <c r="N5" s="494"/>
    </row>
    <row r="6" spans="1:14" s="86" customFormat="1" ht="0.6" customHeight="1" thickTop="1">
      <c r="A6" s="95">
        <v>1</v>
      </c>
      <c r="B6" s="95">
        <v>2</v>
      </c>
      <c r="C6" s="95" t="s">
        <v>115</v>
      </c>
      <c r="D6" s="95">
        <v>4</v>
      </c>
      <c r="E6" s="95" t="s">
        <v>116</v>
      </c>
      <c r="F6" s="95">
        <v>6</v>
      </c>
      <c r="G6" s="95">
        <v>7</v>
      </c>
      <c r="H6" s="96" t="s">
        <v>117</v>
      </c>
      <c r="I6" s="96">
        <v>9</v>
      </c>
      <c r="J6" s="96">
        <v>10</v>
      </c>
      <c r="K6" s="96" t="s">
        <v>118</v>
      </c>
      <c r="L6" s="96">
        <v>12</v>
      </c>
      <c r="M6" s="96">
        <v>13</v>
      </c>
      <c r="N6" s="366">
        <v>15</v>
      </c>
    </row>
    <row r="7" spans="1:14" s="17" customFormat="1" ht="18" hidden="1" customHeight="1">
      <c r="A7" s="363"/>
      <c r="B7" s="368"/>
      <c r="C7" s="364"/>
      <c r="D7" s="364">
        <v>1</v>
      </c>
      <c r="E7" s="368"/>
      <c r="F7" s="364">
        <v>2</v>
      </c>
      <c r="G7" s="364">
        <v>3</v>
      </c>
      <c r="H7" s="97"/>
      <c r="I7" s="98">
        <v>4</v>
      </c>
      <c r="J7" s="98">
        <v>5</v>
      </c>
      <c r="K7" s="97"/>
      <c r="L7" s="98">
        <v>6</v>
      </c>
      <c r="M7" s="98">
        <v>7</v>
      </c>
      <c r="N7" s="98">
        <v>8</v>
      </c>
    </row>
    <row r="8" spans="1:14" s="18" customFormat="1" ht="27.95" customHeight="1" thickTop="1">
      <c r="A8" s="24">
        <v>1</v>
      </c>
      <c r="B8" s="40" t="s">
        <v>2</v>
      </c>
      <c r="C8" s="100">
        <f>D8+E8+H8+K8+N8</f>
        <v>630</v>
      </c>
      <c r="D8" s="59">
        <v>11</v>
      </c>
      <c r="E8" s="60">
        <f t="shared" ref="E8:E25" si="0">F8+G8</f>
        <v>48</v>
      </c>
      <c r="F8" s="61">
        <v>30</v>
      </c>
      <c r="G8" s="61">
        <v>18</v>
      </c>
      <c r="H8" s="62">
        <f>I8+J8</f>
        <v>33</v>
      </c>
      <c r="I8" s="63">
        <v>17</v>
      </c>
      <c r="J8" s="63">
        <v>16</v>
      </c>
      <c r="K8" s="62">
        <f>L8+M8</f>
        <v>39</v>
      </c>
      <c r="L8" s="24">
        <v>12</v>
      </c>
      <c r="M8" s="63">
        <v>27</v>
      </c>
      <c r="N8" s="94">
        <v>499</v>
      </c>
    </row>
    <row r="9" spans="1:14" s="18" customFormat="1" ht="27.95" customHeight="1">
      <c r="A9" s="126">
        <v>2</v>
      </c>
      <c r="B9" s="263" t="s">
        <v>3</v>
      </c>
      <c r="C9" s="338">
        <f t="shared" ref="C9:C25" si="1">D9+E9+H9+K9+N9</f>
        <v>498</v>
      </c>
      <c r="D9" s="190">
        <v>4</v>
      </c>
      <c r="E9" s="339">
        <f t="shared" si="0"/>
        <v>17</v>
      </c>
      <c r="F9" s="340">
        <v>15</v>
      </c>
      <c r="G9" s="340">
        <v>2</v>
      </c>
      <c r="H9" s="339">
        <f t="shared" ref="H9:H25" si="2">I9+J9</f>
        <v>60</v>
      </c>
      <c r="I9" s="340">
        <v>42</v>
      </c>
      <c r="J9" s="340">
        <v>18</v>
      </c>
      <c r="K9" s="339">
        <f t="shared" ref="K9:K25" si="3">L9+M9</f>
        <v>284</v>
      </c>
      <c r="L9" s="165">
        <v>112</v>
      </c>
      <c r="M9" s="166">
        <v>172</v>
      </c>
      <c r="N9" s="637">
        <v>133</v>
      </c>
    </row>
    <row r="10" spans="1:14" s="18" customFormat="1" ht="27.95" customHeight="1">
      <c r="A10" s="24">
        <v>3</v>
      </c>
      <c r="B10" s="40" t="s">
        <v>4</v>
      </c>
      <c r="C10" s="100">
        <f t="shared" si="1"/>
        <v>920</v>
      </c>
      <c r="D10" s="59">
        <v>9</v>
      </c>
      <c r="E10" s="60">
        <f t="shared" si="0"/>
        <v>153</v>
      </c>
      <c r="F10" s="61">
        <v>134</v>
      </c>
      <c r="G10" s="61">
        <v>19</v>
      </c>
      <c r="H10" s="62">
        <f t="shared" si="2"/>
        <v>97</v>
      </c>
      <c r="I10" s="63">
        <v>84</v>
      </c>
      <c r="J10" s="63">
        <v>13</v>
      </c>
      <c r="K10" s="62">
        <f t="shared" si="3"/>
        <v>86</v>
      </c>
      <c r="L10" s="24">
        <v>54</v>
      </c>
      <c r="M10" s="63">
        <v>32</v>
      </c>
      <c r="N10" s="94">
        <v>575</v>
      </c>
    </row>
    <row r="11" spans="1:14" s="18" customFormat="1" ht="27.95" customHeight="1">
      <c r="A11" s="126">
        <v>4</v>
      </c>
      <c r="B11" s="263" t="s">
        <v>5</v>
      </c>
      <c r="C11" s="338">
        <f t="shared" si="1"/>
        <v>3232</v>
      </c>
      <c r="D11" s="190">
        <v>32</v>
      </c>
      <c r="E11" s="339">
        <f t="shared" si="0"/>
        <v>207</v>
      </c>
      <c r="F11" s="340">
        <v>165</v>
      </c>
      <c r="G11" s="340">
        <v>42</v>
      </c>
      <c r="H11" s="339">
        <f t="shared" si="2"/>
        <v>1845</v>
      </c>
      <c r="I11" s="340">
        <v>1436</v>
      </c>
      <c r="J11" s="340">
        <v>409</v>
      </c>
      <c r="K11" s="339">
        <f t="shared" si="3"/>
        <v>341</v>
      </c>
      <c r="L11" s="165">
        <v>172</v>
      </c>
      <c r="M11" s="166">
        <v>169</v>
      </c>
      <c r="N11" s="637">
        <v>807</v>
      </c>
    </row>
    <row r="12" spans="1:14" s="18" customFormat="1" ht="27.95" customHeight="1">
      <c r="A12" s="24">
        <v>5</v>
      </c>
      <c r="B12" s="40" t="s">
        <v>6</v>
      </c>
      <c r="C12" s="100">
        <f t="shared" si="1"/>
        <v>1665</v>
      </c>
      <c r="D12" s="59">
        <v>31</v>
      </c>
      <c r="E12" s="60">
        <f t="shared" si="0"/>
        <v>109</v>
      </c>
      <c r="F12" s="61">
        <v>102</v>
      </c>
      <c r="G12" s="61">
        <v>7</v>
      </c>
      <c r="H12" s="62">
        <f t="shared" si="2"/>
        <v>398</v>
      </c>
      <c r="I12" s="63">
        <v>358</v>
      </c>
      <c r="J12" s="63">
        <v>40</v>
      </c>
      <c r="K12" s="62">
        <f t="shared" si="3"/>
        <v>298</v>
      </c>
      <c r="L12" s="24">
        <v>187</v>
      </c>
      <c r="M12" s="63">
        <v>111</v>
      </c>
      <c r="N12" s="94">
        <v>829</v>
      </c>
    </row>
    <row r="13" spans="1:14" s="18" customFormat="1" ht="27.95" customHeight="1">
      <c r="A13" s="126">
        <v>6</v>
      </c>
      <c r="B13" s="263" t="s">
        <v>7</v>
      </c>
      <c r="C13" s="338">
        <f t="shared" si="1"/>
        <v>2988</v>
      </c>
      <c r="D13" s="190">
        <v>28</v>
      </c>
      <c r="E13" s="339">
        <f t="shared" si="0"/>
        <v>166</v>
      </c>
      <c r="F13" s="340">
        <v>153</v>
      </c>
      <c r="G13" s="340">
        <v>13</v>
      </c>
      <c r="H13" s="339">
        <f t="shared" si="2"/>
        <v>686</v>
      </c>
      <c r="I13" s="340">
        <v>537</v>
      </c>
      <c r="J13" s="340">
        <v>149</v>
      </c>
      <c r="K13" s="339">
        <f t="shared" si="3"/>
        <v>1362</v>
      </c>
      <c r="L13" s="165">
        <v>647</v>
      </c>
      <c r="M13" s="166">
        <v>715</v>
      </c>
      <c r="N13" s="637">
        <v>746</v>
      </c>
    </row>
    <row r="14" spans="1:14" s="18" customFormat="1" ht="27.95" customHeight="1">
      <c r="A14" s="24">
        <v>7</v>
      </c>
      <c r="B14" s="40" t="s">
        <v>8</v>
      </c>
      <c r="C14" s="100">
        <f t="shared" si="1"/>
        <v>775</v>
      </c>
      <c r="D14" s="59">
        <v>5</v>
      </c>
      <c r="E14" s="60">
        <f t="shared" si="0"/>
        <v>48</v>
      </c>
      <c r="F14" s="61">
        <v>33</v>
      </c>
      <c r="G14" s="61">
        <v>15</v>
      </c>
      <c r="H14" s="62">
        <f t="shared" si="2"/>
        <v>131</v>
      </c>
      <c r="I14" s="63">
        <v>95</v>
      </c>
      <c r="J14" s="63">
        <v>36</v>
      </c>
      <c r="K14" s="62">
        <f t="shared" si="3"/>
        <v>375</v>
      </c>
      <c r="L14" s="24">
        <v>143</v>
      </c>
      <c r="M14" s="63">
        <v>232</v>
      </c>
      <c r="N14" s="94">
        <v>216</v>
      </c>
    </row>
    <row r="15" spans="1:14" s="18" customFormat="1" ht="27.95" customHeight="1">
      <c r="A15" s="126">
        <v>8</v>
      </c>
      <c r="B15" s="263" t="s">
        <v>9</v>
      </c>
      <c r="C15" s="338">
        <f t="shared" si="1"/>
        <v>561</v>
      </c>
      <c r="D15" s="190">
        <v>6</v>
      </c>
      <c r="E15" s="339">
        <f t="shared" si="0"/>
        <v>33</v>
      </c>
      <c r="F15" s="340">
        <v>28</v>
      </c>
      <c r="G15" s="340">
        <v>5</v>
      </c>
      <c r="H15" s="339">
        <f t="shared" si="2"/>
        <v>67</v>
      </c>
      <c r="I15" s="340">
        <v>44</v>
      </c>
      <c r="J15" s="340">
        <v>23</v>
      </c>
      <c r="K15" s="339">
        <f t="shared" si="3"/>
        <v>134</v>
      </c>
      <c r="L15" s="165">
        <v>34</v>
      </c>
      <c r="M15" s="166">
        <v>100</v>
      </c>
      <c r="N15" s="637">
        <v>321</v>
      </c>
    </row>
    <row r="16" spans="1:14" s="18" customFormat="1" ht="27.95" customHeight="1">
      <c r="A16" s="24">
        <v>9</v>
      </c>
      <c r="B16" s="40" t="s">
        <v>10</v>
      </c>
      <c r="C16" s="100">
        <f t="shared" si="1"/>
        <v>1098</v>
      </c>
      <c r="D16" s="59">
        <v>15</v>
      </c>
      <c r="E16" s="60">
        <f t="shared" si="0"/>
        <v>68</v>
      </c>
      <c r="F16" s="61">
        <v>58</v>
      </c>
      <c r="G16" s="61">
        <v>10</v>
      </c>
      <c r="H16" s="62">
        <f t="shared" si="2"/>
        <v>233</v>
      </c>
      <c r="I16" s="63">
        <v>189</v>
      </c>
      <c r="J16" s="63">
        <v>44</v>
      </c>
      <c r="K16" s="62">
        <f t="shared" si="3"/>
        <v>344</v>
      </c>
      <c r="L16" s="24">
        <v>154</v>
      </c>
      <c r="M16" s="63">
        <v>190</v>
      </c>
      <c r="N16" s="94">
        <v>438</v>
      </c>
    </row>
    <row r="17" spans="1:14" s="18" customFormat="1" ht="27.95" customHeight="1">
      <c r="A17" s="126">
        <v>10</v>
      </c>
      <c r="B17" s="263" t="s">
        <v>11</v>
      </c>
      <c r="C17" s="338">
        <f t="shared" si="1"/>
        <v>276</v>
      </c>
      <c r="D17" s="190">
        <v>3</v>
      </c>
      <c r="E17" s="339">
        <f t="shared" si="0"/>
        <v>25</v>
      </c>
      <c r="F17" s="340">
        <v>17</v>
      </c>
      <c r="G17" s="340">
        <v>8</v>
      </c>
      <c r="H17" s="339">
        <f t="shared" si="2"/>
        <v>19</v>
      </c>
      <c r="I17" s="340">
        <v>11</v>
      </c>
      <c r="J17" s="340">
        <v>8</v>
      </c>
      <c r="K17" s="339">
        <f t="shared" si="3"/>
        <v>60</v>
      </c>
      <c r="L17" s="165">
        <v>25</v>
      </c>
      <c r="M17" s="166">
        <v>35</v>
      </c>
      <c r="N17" s="637">
        <v>169</v>
      </c>
    </row>
    <row r="18" spans="1:14" s="18" customFormat="1" ht="27.95" customHeight="1">
      <c r="A18" s="24">
        <v>11</v>
      </c>
      <c r="B18" s="40" t="s">
        <v>12</v>
      </c>
      <c r="C18" s="100">
        <f t="shared" si="1"/>
        <v>813</v>
      </c>
      <c r="D18" s="59">
        <v>6</v>
      </c>
      <c r="E18" s="60">
        <f t="shared" si="0"/>
        <v>37</v>
      </c>
      <c r="F18" s="61">
        <v>30</v>
      </c>
      <c r="G18" s="61">
        <v>7</v>
      </c>
      <c r="H18" s="62">
        <f t="shared" si="2"/>
        <v>259</v>
      </c>
      <c r="I18" s="63">
        <v>195</v>
      </c>
      <c r="J18" s="63">
        <v>64</v>
      </c>
      <c r="K18" s="62">
        <f t="shared" si="3"/>
        <v>294</v>
      </c>
      <c r="L18" s="24">
        <v>147</v>
      </c>
      <c r="M18" s="63">
        <v>147</v>
      </c>
      <c r="N18" s="94">
        <v>217</v>
      </c>
    </row>
    <row r="19" spans="1:14" s="18" customFormat="1" ht="27.95" customHeight="1">
      <c r="A19" s="126">
        <v>12</v>
      </c>
      <c r="B19" s="127" t="s">
        <v>13</v>
      </c>
      <c r="C19" s="338">
        <f t="shared" si="1"/>
        <v>1003</v>
      </c>
      <c r="D19" s="190">
        <v>18</v>
      </c>
      <c r="E19" s="339">
        <f t="shared" si="0"/>
        <v>61</v>
      </c>
      <c r="F19" s="340">
        <v>44</v>
      </c>
      <c r="G19" s="340">
        <v>17</v>
      </c>
      <c r="H19" s="339">
        <f t="shared" si="2"/>
        <v>169</v>
      </c>
      <c r="I19" s="340">
        <v>125</v>
      </c>
      <c r="J19" s="340">
        <v>44</v>
      </c>
      <c r="K19" s="339">
        <f t="shared" si="3"/>
        <v>490</v>
      </c>
      <c r="L19" s="165">
        <v>187</v>
      </c>
      <c r="M19" s="166">
        <v>303</v>
      </c>
      <c r="N19" s="637">
        <v>265</v>
      </c>
    </row>
    <row r="20" spans="1:14" s="18" customFormat="1" ht="27.95" customHeight="1">
      <c r="A20" s="24">
        <v>13</v>
      </c>
      <c r="B20" s="40" t="s">
        <v>14</v>
      </c>
      <c r="C20" s="100">
        <f t="shared" si="1"/>
        <v>497</v>
      </c>
      <c r="D20" s="59">
        <v>6</v>
      </c>
      <c r="E20" s="60">
        <f t="shared" si="0"/>
        <v>25</v>
      </c>
      <c r="F20" s="61">
        <v>19</v>
      </c>
      <c r="G20" s="61">
        <v>6</v>
      </c>
      <c r="H20" s="62">
        <f t="shared" si="2"/>
        <v>15</v>
      </c>
      <c r="I20" s="63">
        <v>11</v>
      </c>
      <c r="J20" s="63">
        <v>4</v>
      </c>
      <c r="K20" s="62">
        <f t="shared" si="3"/>
        <v>314</v>
      </c>
      <c r="L20" s="24">
        <v>123</v>
      </c>
      <c r="M20" s="63">
        <v>191</v>
      </c>
      <c r="N20" s="94">
        <v>137</v>
      </c>
    </row>
    <row r="21" spans="1:14" s="18" customFormat="1" ht="27.95" customHeight="1">
      <c r="A21" s="126">
        <v>14</v>
      </c>
      <c r="B21" s="127" t="s">
        <v>15</v>
      </c>
      <c r="C21" s="338">
        <f t="shared" si="1"/>
        <v>467</v>
      </c>
      <c r="D21" s="190">
        <v>9</v>
      </c>
      <c r="E21" s="339">
        <f t="shared" si="0"/>
        <v>37</v>
      </c>
      <c r="F21" s="340">
        <v>30</v>
      </c>
      <c r="G21" s="340">
        <v>7</v>
      </c>
      <c r="H21" s="339">
        <f t="shared" si="2"/>
        <v>142</v>
      </c>
      <c r="I21" s="340">
        <v>114</v>
      </c>
      <c r="J21" s="340">
        <v>28</v>
      </c>
      <c r="K21" s="339">
        <f t="shared" si="3"/>
        <v>97</v>
      </c>
      <c r="L21" s="165">
        <v>51</v>
      </c>
      <c r="M21" s="166">
        <v>46</v>
      </c>
      <c r="N21" s="637">
        <v>182</v>
      </c>
    </row>
    <row r="22" spans="1:14" s="18" customFormat="1" ht="27.95" customHeight="1">
      <c r="A22" s="24">
        <v>15</v>
      </c>
      <c r="B22" s="40" t="s">
        <v>16</v>
      </c>
      <c r="C22" s="100">
        <f t="shared" si="1"/>
        <v>428</v>
      </c>
      <c r="D22" s="59">
        <v>12</v>
      </c>
      <c r="E22" s="60">
        <f t="shared" si="0"/>
        <v>32</v>
      </c>
      <c r="F22" s="61">
        <v>28</v>
      </c>
      <c r="G22" s="61">
        <v>4</v>
      </c>
      <c r="H22" s="62">
        <f t="shared" si="2"/>
        <v>56</v>
      </c>
      <c r="I22" s="63">
        <v>32</v>
      </c>
      <c r="J22" s="63">
        <v>24</v>
      </c>
      <c r="K22" s="62">
        <f t="shared" si="3"/>
        <v>156</v>
      </c>
      <c r="L22" s="24">
        <v>80</v>
      </c>
      <c r="M22" s="63">
        <v>76</v>
      </c>
      <c r="N22" s="94">
        <v>172</v>
      </c>
    </row>
    <row r="23" spans="1:14" s="18" customFormat="1" ht="27.95" customHeight="1">
      <c r="A23" s="126">
        <v>16</v>
      </c>
      <c r="B23" s="127" t="s">
        <v>17</v>
      </c>
      <c r="C23" s="338">
        <f t="shared" si="1"/>
        <v>630</v>
      </c>
      <c r="D23" s="190">
        <v>3</v>
      </c>
      <c r="E23" s="339">
        <f t="shared" si="0"/>
        <v>38</v>
      </c>
      <c r="F23" s="340">
        <v>33</v>
      </c>
      <c r="G23" s="340">
        <v>5</v>
      </c>
      <c r="H23" s="339">
        <f t="shared" si="2"/>
        <v>239</v>
      </c>
      <c r="I23" s="340">
        <v>170</v>
      </c>
      <c r="J23" s="340">
        <v>69</v>
      </c>
      <c r="K23" s="339">
        <f t="shared" si="3"/>
        <v>156</v>
      </c>
      <c r="L23" s="165">
        <v>40</v>
      </c>
      <c r="M23" s="166">
        <v>116</v>
      </c>
      <c r="N23" s="637">
        <v>194</v>
      </c>
    </row>
    <row r="24" spans="1:14" s="18" customFormat="1" ht="27.95" customHeight="1">
      <c r="A24" s="24">
        <v>17</v>
      </c>
      <c r="B24" s="40" t="s">
        <v>18</v>
      </c>
      <c r="C24" s="100">
        <f t="shared" si="1"/>
        <v>572</v>
      </c>
      <c r="D24" s="59">
        <v>5</v>
      </c>
      <c r="E24" s="60">
        <f t="shared" si="0"/>
        <v>66</v>
      </c>
      <c r="F24" s="61">
        <v>42</v>
      </c>
      <c r="G24" s="61">
        <v>24</v>
      </c>
      <c r="H24" s="62">
        <f t="shared" si="2"/>
        <v>51</v>
      </c>
      <c r="I24" s="63">
        <v>27</v>
      </c>
      <c r="J24" s="63">
        <v>24</v>
      </c>
      <c r="K24" s="62">
        <f t="shared" si="3"/>
        <v>63</v>
      </c>
      <c r="L24" s="24">
        <v>17</v>
      </c>
      <c r="M24" s="63">
        <v>46</v>
      </c>
      <c r="N24" s="94">
        <v>387</v>
      </c>
    </row>
    <row r="25" spans="1:14" s="18" customFormat="1" ht="27.95" customHeight="1">
      <c r="A25" s="126">
        <v>18</v>
      </c>
      <c r="B25" s="127" t="s">
        <v>19</v>
      </c>
      <c r="C25" s="338">
        <f t="shared" si="1"/>
        <v>1634</v>
      </c>
      <c r="D25" s="190">
        <v>13</v>
      </c>
      <c r="E25" s="339">
        <f t="shared" si="0"/>
        <v>65</v>
      </c>
      <c r="F25" s="340">
        <v>52</v>
      </c>
      <c r="G25" s="340">
        <v>13</v>
      </c>
      <c r="H25" s="339">
        <f t="shared" si="2"/>
        <v>223</v>
      </c>
      <c r="I25" s="340">
        <v>166</v>
      </c>
      <c r="J25" s="340">
        <v>57</v>
      </c>
      <c r="K25" s="339">
        <f t="shared" si="3"/>
        <v>984</v>
      </c>
      <c r="L25" s="165">
        <v>391</v>
      </c>
      <c r="M25" s="166">
        <v>593</v>
      </c>
      <c r="N25" s="637">
        <v>349</v>
      </c>
    </row>
    <row r="26" spans="1:14" s="19" customFormat="1" ht="27.95" customHeight="1">
      <c r="A26" s="99"/>
      <c r="B26" s="99" t="s">
        <v>0</v>
      </c>
      <c r="C26" s="100">
        <f>SUM(C8:C25)</f>
        <v>18687</v>
      </c>
      <c r="D26" s="59">
        <f>SUM(D8:D25)</f>
        <v>216</v>
      </c>
      <c r="E26" s="59">
        <f t="shared" ref="E26:N26" si="4">SUM(E8:E25)</f>
        <v>1235</v>
      </c>
      <c r="F26" s="59">
        <f>SUM(F8:F25)</f>
        <v>1013</v>
      </c>
      <c r="G26" s="59">
        <f t="shared" si="4"/>
        <v>222</v>
      </c>
      <c r="H26" s="59">
        <f t="shared" si="4"/>
        <v>4723</v>
      </c>
      <c r="I26" s="59">
        <f t="shared" si="4"/>
        <v>3653</v>
      </c>
      <c r="J26" s="59">
        <f t="shared" si="4"/>
        <v>1070</v>
      </c>
      <c r="K26" s="59">
        <f t="shared" si="4"/>
        <v>5877</v>
      </c>
      <c r="L26" s="59">
        <f t="shared" si="4"/>
        <v>2576</v>
      </c>
      <c r="M26" s="59">
        <f t="shared" si="4"/>
        <v>3301</v>
      </c>
      <c r="N26" s="59">
        <f t="shared" si="4"/>
        <v>6636</v>
      </c>
    </row>
    <row r="27" spans="1:14" s="9" customFormat="1" ht="15" hidden="1" customHeight="1">
      <c r="B27" s="25"/>
    </row>
    <row r="28" spans="1:14" s="9" customFormat="1" ht="15" hidden="1" customHeight="1">
      <c r="B28" s="25"/>
      <c r="C28" s="260"/>
    </row>
    <row r="29" spans="1:14" s="9" customFormat="1" ht="15" hidden="1" customHeight="1">
      <c r="B29" s="25"/>
    </row>
    <row r="30" spans="1:14" s="9" customFormat="1" ht="15" hidden="1" customHeight="1">
      <c r="B30" s="25"/>
    </row>
    <row r="31" spans="1:14" s="9" customFormat="1" ht="15" hidden="1" customHeight="1">
      <c r="B31" s="25"/>
    </row>
    <row r="32" spans="1:14" s="9" customFormat="1" ht="21.75" customHeight="1">
      <c r="B32" s="80" t="s">
        <v>27</v>
      </c>
    </row>
    <row r="33" spans="5:5" ht="41.25" customHeight="1">
      <c r="E33" s="15"/>
    </row>
  </sheetData>
  <mergeCells count="16"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L4:M4"/>
    <mergeCell ref="N4:N5"/>
    <mergeCell ref="F4:G4"/>
    <mergeCell ref="H4:H5"/>
    <mergeCell ref="I4:J4"/>
    <mergeCell ref="K4:K5"/>
  </mergeCells>
  <phoneticPr fontId="2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7" fitToWidth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4"/>
  <sheetViews>
    <sheetView zoomScale="60" zoomScaleNormal="60" workbookViewId="0">
      <selection activeCell="M4" sqref="M4"/>
    </sheetView>
  </sheetViews>
  <sheetFormatPr defaultRowHeight="12.75"/>
  <cols>
    <col min="1" max="1" width="4.7109375" customWidth="1"/>
    <col min="2" max="2" width="33.42578125" customWidth="1"/>
    <col min="3" max="3" width="33.28515625" customWidth="1"/>
  </cols>
  <sheetData>
    <row r="1" spans="1:3" s="16" customFormat="1" ht="33.6" customHeight="1">
      <c r="A1" s="498" t="s">
        <v>268</v>
      </c>
      <c r="B1" s="498"/>
      <c r="C1" s="498"/>
    </row>
    <row r="2" spans="1:3" s="20" customFormat="1" ht="64.5" customHeight="1">
      <c r="A2" s="264" t="s">
        <v>1</v>
      </c>
      <c r="B2" s="265" t="s">
        <v>39</v>
      </c>
      <c r="C2" s="261" t="s">
        <v>221</v>
      </c>
    </row>
    <row r="3" spans="1:3" s="20" customFormat="1" ht="27.95" customHeight="1">
      <c r="A3" s="24">
        <v>1</v>
      </c>
      <c r="B3" s="40" t="s">
        <v>140</v>
      </c>
      <c r="C3" s="219">
        <v>3878</v>
      </c>
    </row>
    <row r="4" spans="1:3" ht="27.95" customHeight="1">
      <c r="A4" s="126">
        <v>2</v>
      </c>
      <c r="B4" s="127" t="s">
        <v>141</v>
      </c>
      <c r="C4" s="220">
        <v>10193</v>
      </c>
    </row>
    <row r="5" spans="1:3" ht="27.95" customHeight="1">
      <c r="A5" s="24">
        <v>3</v>
      </c>
      <c r="B5" s="40" t="s">
        <v>142</v>
      </c>
      <c r="C5" s="221">
        <v>26418</v>
      </c>
    </row>
    <row r="6" spans="1:3" ht="27.95" customHeight="1">
      <c r="A6" s="126">
        <v>4</v>
      </c>
      <c r="B6" s="127" t="s">
        <v>143</v>
      </c>
      <c r="C6" s="220">
        <v>21250</v>
      </c>
    </row>
    <row r="7" spans="1:3" ht="27.95" customHeight="1">
      <c r="A7" s="24">
        <v>5</v>
      </c>
      <c r="B7" s="40" t="s">
        <v>144</v>
      </c>
      <c r="C7" s="221">
        <v>11304</v>
      </c>
    </row>
    <row r="8" spans="1:3" ht="27.95" customHeight="1">
      <c r="A8" s="126">
        <v>6</v>
      </c>
      <c r="B8" s="127" t="s">
        <v>145</v>
      </c>
      <c r="C8" s="220">
        <v>21247</v>
      </c>
    </row>
    <row r="9" spans="1:3" ht="27.95" customHeight="1">
      <c r="A9" s="24">
        <v>7</v>
      </c>
      <c r="B9" s="40" t="s">
        <v>146</v>
      </c>
      <c r="C9" s="221">
        <v>11758</v>
      </c>
    </row>
    <row r="10" spans="1:3" ht="27.95" customHeight="1">
      <c r="A10" s="126">
        <v>8</v>
      </c>
      <c r="B10" s="127" t="s">
        <v>147</v>
      </c>
      <c r="C10" s="220">
        <v>5341</v>
      </c>
    </row>
    <row r="11" spans="1:3" ht="27.95" customHeight="1">
      <c r="A11" s="24">
        <v>9</v>
      </c>
      <c r="B11" s="40" t="s">
        <v>148</v>
      </c>
      <c r="C11" s="221">
        <v>9248</v>
      </c>
    </row>
    <row r="12" spans="1:3" ht="27.95" customHeight="1">
      <c r="A12" s="126">
        <v>10</v>
      </c>
      <c r="B12" s="127" t="s">
        <v>149</v>
      </c>
      <c r="C12" s="220">
        <v>3317</v>
      </c>
    </row>
    <row r="13" spans="1:3" ht="27.95" customHeight="1">
      <c r="A13" s="24">
        <v>11</v>
      </c>
      <c r="B13" s="40" t="s">
        <v>150</v>
      </c>
      <c r="C13" s="221">
        <v>5947</v>
      </c>
    </row>
    <row r="14" spans="1:3" ht="27.95" customHeight="1">
      <c r="A14" s="126">
        <v>12</v>
      </c>
      <c r="B14" s="127" t="s">
        <v>151</v>
      </c>
      <c r="C14" s="220">
        <v>8594</v>
      </c>
    </row>
    <row r="15" spans="1:3" ht="27.95" customHeight="1">
      <c r="A15" s="24">
        <v>13</v>
      </c>
      <c r="B15" s="40" t="s">
        <v>152</v>
      </c>
      <c r="C15" s="221">
        <v>3769</v>
      </c>
    </row>
    <row r="16" spans="1:3" ht="27.95" customHeight="1">
      <c r="A16" s="126">
        <v>14</v>
      </c>
      <c r="B16" s="127" t="s">
        <v>153</v>
      </c>
      <c r="C16" s="220">
        <v>6482</v>
      </c>
    </row>
    <row r="17" spans="1:3" ht="27.95" customHeight="1">
      <c r="A17" s="24">
        <v>15</v>
      </c>
      <c r="B17" s="40" t="s">
        <v>154</v>
      </c>
      <c r="C17" s="221">
        <v>5664</v>
      </c>
    </row>
    <row r="18" spans="1:3" ht="27.95" customHeight="1">
      <c r="A18" s="126">
        <v>16</v>
      </c>
      <c r="B18" s="127" t="s">
        <v>155</v>
      </c>
      <c r="C18" s="220">
        <v>5374</v>
      </c>
    </row>
    <row r="19" spans="1:3" ht="27.95" customHeight="1">
      <c r="A19" s="24">
        <v>17</v>
      </c>
      <c r="B19" s="40" t="s">
        <v>156</v>
      </c>
      <c r="C19" s="221">
        <v>6404</v>
      </c>
    </row>
    <row r="20" spans="1:3" ht="27.95" customHeight="1">
      <c r="A20" s="126">
        <v>18</v>
      </c>
      <c r="B20" s="127" t="s">
        <v>157</v>
      </c>
      <c r="C20" s="220">
        <v>11076</v>
      </c>
    </row>
    <row r="21" spans="1:3" ht="27.95" customHeight="1">
      <c r="A21" s="497" t="s">
        <v>0</v>
      </c>
      <c r="B21" s="497"/>
      <c r="C21" s="219">
        <v>177264</v>
      </c>
    </row>
    <row r="22" spans="1:3" s="8" customFormat="1" ht="30.75" customHeight="1">
      <c r="A22"/>
      <c r="B22"/>
      <c r="C22"/>
    </row>
    <row r="23" spans="1:3" s="21" customFormat="1" ht="12.75" customHeight="1"/>
    <row r="24" spans="1:3" s="21" customFormat="1"/>
    <row r="25" spans="1:3" s="21" customFormat="1"/>
    <row r="26" spans="1:3" s="21" customFormat="1"/>
    <row r="27" spans="1:3" s="21" customFormat="1"/>
    <row r="28" spans="1:3" s="21" customFormat="1"/>
    <row r="29" spans="1:3" s="21" customFormat="1"/>
    <row r="30" spans="1:3" s="21" customFormat="1"/>
    <row r="31" spans="1:3" s="21" customFormat="1"/>
    <row r="32" spans="1:3" s="21" customFormat="1" ht="12.75" customHeight="1"/>
    <row r="33" s="21" customFormat="1"/>
    <row r="34" s="21" customFormat="1"/>
    <row r="35" s="21" customFormat="1" ht="12.75" customHeight="1"/>
    <row r="36" s="21" customFormat="1"/>
    <row r="37" s="21" customFormat="1"/>
    <row r="38" s="21" customFormat="1" ht="12.75" customHeight="1"/>
    <row r="39" s="21" customFormat="1"/>
    <row r="40" s="21" customFormat="1"/>
    <row r="41" s="21" customFormat="1"/>
    <row r="42" s="21" customFormat="1"/>
    <row r="43" s="21" customFormat="1"/>
    <row r="44" s="21" customFormat="1"/>
    <row r="45" s="21" customFormat="1"/>
    <row r="46" s="21" customFormat="1" ht="25.5" customHeight="1"/>
    <row r="47" s="21" customFormat="1"/>
    <row r="48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 ht="12.75" customHeight="1"/>
    <row r="60" s="21" customFormat="1"/>
    <row r="61" s="21" customFormat="1"/>
    <row r="62" s="21" customFormat="1"/>
    <row r="63" s="21" customFormat="1"/>
    <row r="64" s="21" customFormat="1"/>
    <row r="65" spans="1:2" s="21" customFormat="1"/>
    <row r="66" spans="1:2" s="21" customFormat="1" ht="33" customHeight="1"/>
    <row r="67" spans="1:2" s="21" customFormat="1"/>
    <row r="68" spans="1:2" s="21" customFormat="1">
      <c r="A68"/>
      <c r="B68"/>
    </row>
    <row r="69" spans="1:2" s="21" customFormat="1">
      <c r="A69"/>
      <c r="B69"/>
    </row>
    <row r="70" spans="1:2" s="21" customFormat="1">
      <c r="A70"/>
      <c r="B70"/>
    </row>
    <row r="71" spans="1:2" s="21" customFormat="1">
      <c r="A71"/>
      <c r="B71"/>
    </row>
    <row r="72" spans="1:2" s="21" customFormat="1">
      <c r="A72"/>
      <c r="B72"/>
    </row>
    <row r="73" spans="1:2" s="21" customFormat="1">
      <c r="A73"/>
      <c r="B73"/>
    </row>
    <row r="74" spans="1:2" s="21" customFormat="1">
      <c r="A74"/>
      <c r="B74"/>
    </row>
    <row r="75" spans="1:2" s="21" customFormat="1">
      <c r="A75"/>
      <c r="B75"/>
    </row>
    <row r="76" spans="1:2" s="21" customFormat="1">
      <c r="A76"/>
      <c r="B76"/>
    </row>
    <row r="77" spans="1:2" s="21" customFormat="1">
      <c r="A77"/>
      <c r="B77"/>
    </row>
    <row r="78" spans="1:2" s="21" customFormat="1">
      <c r="A78"/>
      <c r="B78"/>
    </row>
    <row r="79" spans="1:2" s="21" customFormat="1">
      <c r="A79"/>
      <c r="B79"/>
    </row>
    <row r="80" spans="1:2" s="21" customFormat="1">
      <c r="A80"/>
      <c r="B80"/>
    </row>
    <row r="81" spans="1:2" s="21" customFormat="1">
      <c r="A81"/>
      <c r="B81"/>
    </row>
    <row r="82" spans="1:2" s="21" customFormat="1">
      <c r="A82"/>
      <c r="B82"/>
    </row>
    <row r="83" spans="1:2" s="21" customFormat="1">
      <c r="A83"/>
      <c r="B83"/>
    </row>
    <row r="84" spans="1:2" s="21" customFormat="1">
      <c r="A84"/>
      <c r="B84"/>
    </row>
    <row r="85" spans="1:2" s="21" customFormat="1">
      <c r="A85"/>
      <c r="B85"/>
    </row>
    <row r="86" spans="1:2" s="21" customFormat="1">
      <c r="A86"/>
      <c r="B86"/>
    </row>
    <row r="87" spans="1:2" s="21" customFormat="1">
      <c r="A87"/>
      <c r="B87"/>
    </row>
    <row r="88" spans="1:2" s="21" customFormat="1">
      <c r="A88"/>
      <c r="B88"/>
    </row>
    <row r="89" spans="1:2" s="21" customFormat="1">
      <c r="A89"/>
      <c r="B89"/>
    </row>
    <row r="90" spans="1:2" s="21" customFormat="1">
      <c r="A90"/>
      <c r="B90"/>
    </row>
    <row r="91" spans="1:2" s="21" customFormat="1">
      <c r="A91"/>
      <c r="B91"/>
    </row>
    <row r="92" spans="1:2" s="21" customFormat="1">
      <c r="A92"/>
      <c r="B92"/>
    </row>
    <row r="93" spans="1:2" s="21" customFormat="1">
      <c r="A93"/>
      <c r="B93"/>
    </row>
    <row r="94" spans="1:2" s="21" customFormat="1">
      <c r="A94"/>
      <c r="B94"/>
    </row>
    <row r="95" spans="1:2" s="21" customFormat="1">
      <c r="A95"/>
      <c r="B95"/>
    </row>
    <row r="96" spans="1:2" s="21" customFormat="1">
      <c r="A96"/>
      <c r="B96"/>
    </row>
    <row r="97" spans="1:2" s="21" customFormat="1">
      <c r="A97"/>
      <c r="B97"/>
    </row>
    <row r="98" spans="1:2" s="21" customFormat="1">
      <c r="A98"/>
      <c r="B98"/>
    </row>
    <row r="99" spans="1:2" s="21" customFormat="1">
      <c r="A99"/>
      <c r="B99"/>
    </row>
    <row r="100" spans="1:2" s="21" customFormat="1">
      <c r="A100"/>
      <c r="B100"/>
    </row>
    <row r="101" spans="1:2" s="21" customFormat="1">
      <c r="A101"/>
      <c r="B101"/>
    </row>
    <row r="102" spans="1:2" s="21" customFormat="1">
      <c r="A102"/>
      <c r="B102"/>
    </row>
    <row r="103" spans="1:2" s="21" customFormat="1">
      <c r="A103"/>
      <c r="B103"/>
    </row>
    <row r="104" spans="1:2" s="21" customFormat="1">
      <c r="A104"/>
      <c r="B104"/>
    </row>
    <row r="105" spans="1:2" s="21" customFormat="1">
      <c r="A105"/>
      <c r="B105"/>
    </row>
    <row r="106" spans="1:2" s="21" customFormat="1">
      <c r="A106"/>
      <c r="B106"/>
    </row>
    <row r="107" spans="1:2" s="21" customFormat="1">
      <c r="A107"/>
      <c r="B107"/>
    </row>
    <row r="108" spans="1:2" s="21" customFormat="1">
      <c r="A108"/>
      <c r="B108"/>
    </row>
    <row r="109" spans="1:2" s="21" customFormat="1">
      <c r="A109"/>
      <c r="B109"/>
    </row>
    <row r="110" spans="1:2" s="21" customFormat="1">
      <c r="A110"/>
      <c r="B110"/>
    </row>
    <row r="111" spans="1:2" s="21" customFormat="1">
      <c r="A111"/>
      <c r="B111"/>
    </row>
    <row r="112" spans="1:2" s="21" customFormat="1">
      <c r="A112"/>
      <c r="B112"/>
    </row>
    <row r="113" spans="1:2" s="21" customFormat="1">
      <c r="A113"/>
      <c r="B113"/>
    </row>
    <row r="114" spans="1:2" s="21" customFormat="1">
      <c r="A114"/>
      <c r="B114"/>
    </row>
    <row r="115" spans="1:2" s="21" customFormat="1">
      <c r="A115"/>
      <c r="B115"/>
    </row>
    <row r="116" spans="1:2" s="21" customFormat="1">
      <c r="A116"/>
      <c r="B116"/>
    </row>
    <row r="117" spans="1:2" s="21" customFormat="1">
      <c r="A117"/>
      <c r="B117"/>
    </row>
    <row r="118" spans="1:2" s="21" customFormat="1">
      <c r="A118"/>
      <c r="B118"/>
    </row>
    <row r="119" spans="1:2" s="21" customFormat="1">
      <c r="A119"/>
      <c r="B119"/>
    </row>
    <row r="120" spans="1:2" s="21" customFormat="1">
      <c r="A120"/>
      <c r="B120"/>
    </row>
    <row r="121" spans="1:2" s="21" customFormat="1">
      <c r="A121"/>
      <c r="B121"/>
    </row>
    <row r="122" spans="1:2" s="21" customFormat="1">
      <c r="A122"/>
      <c r="B122"/>
    </row>
    <row r="123" spans="1:2" s="21" customFormat="1">
      <c r="A123"/>
      <c r="B123"/>
    </row>
    <row r="124" spans="1:2" s="21" customFormat="1">
      <c r="A124"/>
      <c r="B124"/>
    </row>
    <row r="125" spans="1:2" s="21" customFormat="1">
      <c r="A125"/>
      <c r="B125"/>
    </row>
    <row r="126" spans="1:2" s="21" customFormat="1">
      <c r="A126"/>
      <c r="B126"/>
    </row>
    <row r="127" spans="1:2" s="21" customFormat="1">
      <c r="A127"/>
      <c r="B127"/>
    </row>
    <row r="128" spans="1:2" s="21" customFormat="1">
      <c r="A128"/>
      <c r="B128"/>
    </row>
    <row r="129" spans="1:2" s="21" customFormat="1">
      <c r="A129"/>
      <c r="B129"/>
    </row>
    <row r="130" spans="1:2" s="21" customFormat="1">
      <c r="A130"/>
      <c r="B130"/>
    </row>
    <row r="131" spans="1:2" s="21" customFormat="1">
      <c r="A131"/>
      <c r="B131"/>
    </row>
    <row r="132" spans="1:2" s="21" customFormat="1">
      <c r="A132"/>
      <c r="B132"/>
    </row>
    <row r="133" spans="1:2" s="21" customFormat="1">
      <c r="A133"/>
      <c r="B133"/>
    </row>
    <row r="134" spans="1:2" s="21" customFormat="1">
      <c r="A134"/>
      <c r="B134"/>
    </row>
    <row r="135" spans="1:2" s="21" customFormat="1">
      <c r="A135"/>
      <c r="B135"/>
    </row>
    <row r="136" spans="1:2" s="21" customFormat="1">
      <c r="A136"/>
      <c r="B136"/>
    </row>
    <row r="137" spans="1:2" s="21" customFormat="1">
      <c r="A137"/>
      <c r="B137"/>
    </row>
    <row r="138" spans="1:2" s="21" customFormat="1">
      <c r="A138"/>
      <c r="B138"/>
    </row>
    <row r="139" spans="1:2" s="21" customFormat="1">
      <c r="A139"/>
      <c r="B139"/>
    </row>
    <row r="140" spans="1:2" s="21" customFormat="1">
      <c r="A140"/>
      <c r="B140"/>
    </row>
    <row r="141" spans="1:2" s="21" customFormat="1">
      <c r="A141"/>
      <c r="B141"/>
    </row>
    <row r="142" spans="1:2" s="21" customFormat="1">
      <c r="A142"/>
      <c r="B142"/>
    </row>
    <row r="143" spans="1:2" s="21" customFormat="1">
      <c r="A143"/>
      <c r="B143"/>
    </row>
    <row r="144" spans="1:2" s="21" customFormat="1">
      <c r="A144"/>
      <c r="B144"/>
    </row>
  </sheetData>
  <mergeCells count="2">
    <mergeCell ref="A21:B21"/>
    <mergeCell ref="A1:C1"/>
  </mergeCells>
  <phoneticPr fontId="21" type="noConversion"/>
  <printOptions horizontalCentered="1"/>
  <pageMargins left="0.59055118110236227" right="0.19685039370078741" top="0.70866141732283472" bottom="0.6692913385826772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WhiteSpace="0" zoomScale="70" zoomScaleNormal="70" zoomScalePageLayoutView="50" workbookViewId="0">
      <selection activeCell="Y19" sqref="Y19"/>
    </sheetView>
  </sheetViews>
  <sheetFormatPr defaultRowHeight="12.75"/>
  <cols>
    <col min="1" max="1" width="3.5703125" customWidth="1"/>
    <col min="2" max="2" width="24" customWidth="1"/>
    <col min="3" max="3" width="11.5703125" customWidth="1"/>
    <col min="4" max="4" width="10.5703125" customWidth="1"/>
    <col min="5" max="5" width="10.7109375" customWidth="1"/>
    <col min="6" max="6" width="10.28515625" customWidth="1"/>
    <col min="7" max="7" width="10.140625" customWidth="1"/>
    <col min="8" max="8" width="12.28515625" style="4" customWidth="1"/>
    <col min="9" max="9" width="10.7109375" customWidth="1"/>
    <col min="10" max="10" width="10.5703125" customWidth="1"/>
    <col min="11" max="12" width="7.5703125" customWidth="1"/>
    <col min="13" max="13" width="8.5703125" customWidth="1"/>
    <col min="14" max="14" width="8.7109375" customWidth="1"/>
    <col min="15" max="15" width="11.5703125" customWidth="1"/>
  </cols>
  <sheetData>
    <row r="1" spans="1:15" ht="30.75" customHeight="1" thickBot="1">
      <c r="B1" s="500" t="s">
        <v>308</v>
      </c>
      <c r="C1" s="500"/>
      <c r="D1" s="500"/>
      <c r="E1" s="500"/>
      <c r="F1" s="500"/>
      <c r="G1" s="500"/>
      <c r="H1" s="500"/>
      <c r="I1" s="501"/>
      <c r="J1" s="501"/>
      <c r="K1" s="501"/>
      <c r="L1" s="501"/>
      <c r="M1" s="501"/>
      <c r="N1" s="501"/>
      <c r="O1" s="501"/>
    </row>
    <row r="2" spans="1:15" ht="17.25" customHeight="1">
      <c r="A2" s="441" t="s">
        <v>76</v>
      </c>
      <c r="B2" s="513" t="s">
        <v>39</v>
      </c>
      <c r="C2" s="515" t="s">
        <v>119</v>
      </c>
      <c r="D2" s="516"/>
      <c r="E2" s="516"/>
      <c r="F2" s="516"/>
      <c r="G2" s="517"/>
      <c r="H2" s="502" t="s">
        <v>120</v>
      </c>
      <c r="I2" s="503"/>
      <c r="J2" s="503"/>
      <c r="K2" s="503"/>
      <c r="L2" s="503"/>
      <c r="M2" s="503"/>
      <c r="N2" s="503"/>
      <c r="O2" s="504"/>
    </row>
    <row r="3" spans="1:15" ht="19.5" customHeight="1">
      <c r="A3" s="441"/>
      <c r="B3" s="374"/>
      <c r="C3" s="506" t="s">
        <v>29</v>
      </c>
      <c r="D3" s="441" t="s">
        <v>121</v>
      </c>
      <c r="E3" s="441" t="s">
        <v>122</v>
      </c>
      <c r="F3" s="441" t="s">
        <v>123</v>
      </c>
      <c r="G3" s="518" t="s">
        <v>124</v>
      </c>
      <c r="H3" s="506" t="s">
        <v>29</v>
      </c>
      <c r="I3" s="508" t="s">
        <v>125</v>
      </c>
      <c r="J3" s="508" t="s">
        <v>126</v>
      </c>
      <c r="K3" s="510" t="s">
        <v>127</v>
      </c>
      <c r="L3" s="510"/>
      <c r="M3" s="511"/>
      <c r="N3" s="511"/>
      <c r="O3" s="512"/>
    </row>
    <row r="4" spans="1:15" ht="18.75" customHeight="1" thickBot="1">
      <c r="A4" s="505"/>
      <c r="B4" s="514"/>
      <c r="C4" s="507"/>
      <c r="D4" s="505"/>
      <c r="E4" s="505"/>
      <c r="F4" s="505"/>
      <c r="G4" s="519"/>
      <c r="H4" s="507"/>
      <c r="I4" s="509"/>
      <c r="J4" s="509"/>
      <c r="K4" s="65" t="s">
        <v>128</v>
      </c>
      <c r="L4" s="65" t="s">
        <v>129</v>
      </c>
      <c r="M4" s="65" t="s">
        <v>130</v>
      </c>
      <c r="N4" s="65" t="s">
        <v>131</v>
      </c>
      <c r="O4" s="87" t="s">
        <v>132</v>
      </c>
    </row>
    <row r="5" spans="1:15" ht="27.95" customHeight="1" thickTop="1">
      <c r="A5" s="33">
        <v>1</v>
      </c>
      <c r="B5" s="88" t="s">
        <v>2</v>
      </c>
      <c r="C5" s="89">
        <f t="shared" ref="C5:C22" si="0">G5+H5</f>
        <v>3123</v>
      </c>
      <c r="D5" s="66">
        <v>343</v>
      </c>
      <c r="E5" s="222">
        <v>1248</v>
      </c>
      <c r="F5" s="66">
        <f t="shared" ref="F5:F22" si="1">H5-D5-E5</f>
        <v>1432</v>
      </c>
      <c r="G5" s="90">
        <v>100</v>
      </c>
      <c r="H5" s="101">
        <v>3023</v>
      </c>
      <c r="I5" s="67">
        <f t="shared" ref="I5:I22" si="2">H5-J5</f>
        <v>1670</v>
      </c>
      <c r="J5" s="223">
        <v>1353</v>
      </c>
      <c r="K5" s="102">
        <v>131</v>
      </c>
      <c r="L5" s="102">
        <v>147</v>
      </c>
      <c r="M5" s="103">
        <v>242</v>
      </c>
      <c r="N5" s="103">
        <v>289</v>
      </c>
      <c r="O5" s="91">
        <f t="shared" ref="O5:O22" si="3">SUM(K5:N5)</f>
        <v>809</v>
      </c>
    </row>
    <row r="6" spans="1:15" ht="27.95" customHeight="1">
      <c r="A6" s="126">
        <v>2</v>
      </c>
      <c r="B6" s="147" t="s">
        <v>3</v>
      </c>
      <c r="C6" s="148">
        <f t="shared" si="0"/>
        <v>3763</v>
      </c>
      <c r="D6" s="149">
        <v>279</v>
      </c>
      <c r="E6" s="224">
        <v>1804</v>
      </c>
      <c r="F6" s="150">
        <f t="shared" si="1"/>
        <v>1556</v>
      </c>
      <c r="G6" s="151">
        <v>124</v>
      </c>
      <c r="H6" s="152">
        <v>3639</v>
      </c>
      <c r="I6" s="153">
        <f t="shared" si="2"/>
        <v>2250</v>
      </c>
      <c r="J6" s="225">
        <v>1389</v>
      </c>
      <c r="K6" s="154">
        <v>126</v>
      </c>
      <c r="L6" s="154">
        <v>149</v>
      </c>
      <c r="M6" s="155">
        <v>268</v>
      </c>
      <c r="N6" s="155">
        <v>274</v>
      </c>
      <c r="O6" s="156">
        <f t="shared" si="3"/>
        <v>817</v>
      </c>
    </row>
    <row r="7" spans="1:15" ht="27.95" customHeight="1">
      <c r="A7" s="24">
        <v>3</v>
      </c>
      <c r="B7" s="92" t="s">
        <v>4</v>
      </c>
      <c r="C7" s="89">
        <f t="shared" si="0"/>
        <v>9550</v>
      </c>
      <c r="D7" s="68">
        <v>792</v>
      </c>
      <c r="E7" s="226">
        <v>5334</v>
      </c>
      <c r="F7" s="66">
        <f t="shared" si="1"/>
        <v>3211</v>
      </c>
      <c r="G7" s="93">
        <v>213</v>
      </c>
      <c r="H7" s="104">
        <v>9337</v>
      </c>
      <c r="I7" s="69">
        <f t="shared" si="2"/>
        <v>5832</v>
      </c>
      <c r="J7" s="227">
        <v>3505</v>
      </c>
      <c r="K7" s="105">
        <v>349</v>
      </c>
      <c r="L7" s="105">
        <v>418</v>
      </c>
      <c r="M7" s="106">
        <v>623</v>
      </c>
      <c r="N7" s="106">
        <v>639</v>
      </c>
      <c r="O7" s="91">
        <f t="shared" si="3"/>
        <v>2029</v>
      </c>
    </row>
    <row r="8" spans="1:15" ht="27.95" customHeight="1">
      <c r="A8" s="126">
        <v>4</v>
      </c>
      <c r="B8" s="147" t="s">
        <v>5</v>
      </c>
      <c r="C8" s="148">
        <f t="shared" si="0"/>
        <v>21800</v>
      </c>
      <c r="D8" s="149">
        <v>1476</v>
      </c>
      <c r="E8" s="224">
        <v>11259</v>
      </c>
      <c r="F8" s="150">
        <f t="shared" si="1"/>
        <v>8548</v>
      </c>
      <c r="G8" s="151">
        <v>517</v>
      </c>
      <c r="H8" s="152">
        <v>21283</v>
      </c>
      <c r="I8" s="153">
        <f t="shared" si="2"/>
        <v>13479</v>
      </c>
      <c r="J8" s="225">
        <v>7804</v>
      </c>
      <c r="K8" s="154">
        <v>603</v>
      </c>
      <c r="L8" s="154">
        <v>936</v>
      </c>
      <c r="M8" s="155">
        <v>1359</v>
      </c>
      <c r="N8" s="155">
        <v>1382</v>
      </c>
      <c r="O8" s="156">
        <f t="shared" si="3"/>
        <v>4280</v>
      </c>
    </row>
    <row r="9" spans="1:15" ht="27.95" customHeight="1">
      <c r="A9" s="24">
        <v>5</v>
      </c>
      <c r="B9" s="92" t="s">
        <v>6</v>
      </c>
      <c r="C9" s="89">
        <f t="shared" si="0"/>
        <v>17871</v>
      </c>
      <c r="D9" s="68">
        <v>1204</v>
      </c>
      <c r="E9" s="226">
        <v>10289</v>
      </c>
      <c r="F9" s="66">
        <f t="shared" si="1"/>
        <v>6035</v>
      </c>
      <c r="G9" s="93">
        <v>343</v>
      </c>
      <c r="H9" s="104">
        <v>17528</v>
      </c>
      <c r="I9" s="69">
        <f t="shared" si="2"/>
        <v>11537</v>
      </c>
      <c r="J9" s="227">
        <v>5991</v>
      </c>
      <c r="K9" s="105">
        <v>423</v>
      </c>
      <c r="L9" s="105">
        <v>607</v>
      </c>
      <c r="M9" s="106">
        <v>822</v>
      </c>
      <c r="N9" s="106">
        <v>970</v>
      </c>
      <c r="O9" s="91">
        <f t="shared" si="3"/>
        <v>2822</v>
      </c>
    </row>
    <row r="10" spans="1:15" ht="27.95" customHeight="1">
      <c r="A10" s="126">
        <v>6</v>
      </c>
      <c r="B10" s="147" t="s">
        <v>7</v>
      </c>
      <c r="C10" s="148">
        <f t="shared" si="0"/>
        <v>17422</v>
      </c>
      <c r="D10" s="149">
        <v>1376</v>
      </c>
      <c r="E10" s="224">
        <v>9538</v>
      </c>
      <c r="F10" s="150">
        <f t="shared" si="1"/>
        <v>5954</v>
      </c>
      <c r="G10" s="151">
        <v>554</v>
      </c>
      <c r="H10" s="152">
        <v>16868</v>
      </c>
      <c r="I10" s="153">
        <f t="shared" si="2"/>
        <v>10740</v>
      </c>
      <c r="J10" s="225">
        <v>6128</v>
      </c>
      <c r="K10" s="154">
        <v>524</v>
      </c>
      <c r="L10" s="154">
        <v>504</v>
      </c>
      <c r="M10" s="155">
        <v>997</v>
      </c>
      <c r="N10" s="155">
        <v>858</v>
      </c>
      <c r="O10" s="156">
        <f t="shared" si="3"/>
        <v>2883</v>
      </c>
    </row>
    <row r="11" spans="1:15" ht="27.95" customHeight="1">
      <c r="A11" s="24">
        <v>7</v>
      </c>
      <c r="B11" s="92" t="s">
        <v>8</v>
      </c>
      <c r="C11" s="89">
        <f t="shared" si="0"/>
        <v>6944</v>
      </c>
      <c r="D11" s="68">
        <v>551</v>
      </c>
      <c r="E11" s="226">
        <v>2962</v>
      </c>
      <c r="F11" s="66">
        <f t="shared" si="1"/>
        <v>3247</v>
      </c>
      <c r="G11" s="93">
        <v>184</v>
      </c>
      <c r="H11" s="104">
        <v>6760</v>
      </c>
      <c r="I11" s="69">
        <f t="shared" si="2"/>
        <v>4156</v>
      </c>
      <c r="J11" s="227">
        <v>2604</v>
      </c>
      <c r="K11" s="105">
        <v>262</v>
      </c>
      <c r="L11" s="105">
        <v>307</v>
      </c>
      <c r="M11" s="106">
        <v>442</v>
      </c>
      <c r="N11" s="106">
        <v>467</v>
      </c>
      <c r="O11" s="91">
        <f t="shared" si="3"/>
        <v>1478</v>
      </c>
    </row>
    <row r="12" spans="1:15" ht="27.95" customHeight="1">
      <c r="A12" s="126">
        <v>8</v>
      </c>
      <c r="B12" s="147" t="s">
        <v>9</v>
      </c>
      <c r="C12" s="148">
        <f t="shared" si="0"/>
        <v>3931</v>
      </c>
      <c r="D12" s="149">
        <v>308</v>
      </c>
      <c r="E12" s="224">
        <v>1729</v>
      </c>
      <c r="F12" s="150">
        <f t="shared" si="1"/>
        <v>1749</v>
      </c>
      <c r="G12" s="151">
        <v>145</v>
      </c>
      <c r="H12" s="152">
        <v>3786</v>
      </c>
      <c r="I12" s="153">
        <f t="shared" si="2"/>
        <v>2264</v>
      </c>
      <c r="J12" s="225">
        <v>1522</v>
      </c>
      <c r="K12" s="154">
        <v>139</v>
      </c>
      <c r="L12" s="154">
        <v>160</v>
      </c>
      <c r="M12" s="155">
        <v>221</v>
      </c>
      <c r="N12" s="155">
        <v>271</v>
      </c>
      <c r="O12" s="156">
        <f t="shared" si="3"/>
        <v>791</v>
      </c>
    </row>
    <row r="13" spans="1:15" ht="27.95" customHeight="1">
      <c r="A13" s="24">
        <v>9</v>
      </c>
      <c r="B13" s="92" t="s">
        <v>10</v>
      </c>
      <c r="C13" s="89">
        <f t="shared" si="0"/>
        <v>7993</v>
      </c>
      <c r="D13" s="68">
        <v>657</v>
      </c>
      <c r="E13" s="226">
        <v>3110</v>
      </c>
      <c r="F13" s="66">
        <f t="shared" si="1"/>
        <v>3978</v>
      </c>
      <c r="G13" s="93">
        <v>248</v>
      </c>
      <c r="H13" s="104">
        <v>7745</v>
      </c>
      <c r="I13" s="69">
        <f t="shared" si="2"/>
        <v>4918</v>
      </c>
      <c r="J13" s="227">
        <v>2827</v>
      </c>
      <c r="K13" s="105">
        <v>238</v>
      </c>
      <c r="L13" s="105">
        <v>297</v>
      </c>
      <c r="M13" s="106">
        <v>405</v>
      </c>
      <c r="N13" s="106">
        <v>502</v>
      </c>
      <c r="O13" s="91">
        <f t="shared" si="3"/>
        <v>1442</v>
      </c>
    </row>
    <row r="14" spans="1:15" ht="27.95" customHeight="1">
      <c r="A14" s="126">
        <v>10</v>
      </c>
      <c r="B14" s="147" t="s">
        <v>11</v>
      </c>
      <c r="C14" s="148">
        <f t="shared" si="0"/>
        <v>2647</v>
      </c>
      <c r="D14" s="149">
        <v>252</v>
      </c>
      <c r="E14" s="224">
        <v>1114</v>
      </c>
      <c r="F14" s="150">
        <f t="shared" si="1"/>
        <v>1195</v>
      </c>
      <c r="G14" s="151">
        <v>86</v>
      </c>
      <c r="H14" s="152">
        <v>2561</v>
      </c>
      <c r="I14" s="153">
        <f t="shared" si="2"/>
        <v>1522</v>
      </c>
      <c r="J14" s="225">
        <v>1039</v>
      </c>
      <c r="K14" s="154">
        <v>98</v>
      </c>
      <c r="L14" s="154">
        <v>134</v>
      </c>
      <c r="M14" s="155">
        <v>186</v>
      </c>
      <c r="N14" s="155">
        <v>182</v>
      </c>
      <c r="O14" s="156">
        <f t="shared" si="3"/>
        <v>600</v>
      </c>
    </row>
    <row r="15" spans="1:15" ht="27.95" customHeight="1">
      <c r="A15" s="24">
        <v>11</v>
      </c>
      <c r="B15" s="92" t="s">
        <v>12</v>
      </c>
      <c r="C15" s="89">
        <f t="shared" si="0"/>
        <v>4639</v>
      </c>
      <c r="D15" s="68">
        <v>354</v>
      </c>
      <c r="E15" s="226">
        <v>2446</v>
      </c>
      <c r="F15" s="66">
        <f t="shared" si="1"/>
        <v>1711</v>
      </c>
      <c r="G15" s="93">
        <v>128</v>
      </c>
      <c r="H15" s="104">
        <v>4511</v>
      </c>
      <c r="I15" s="69">
        <f t="shared" si="2"/>
        <v>2846</v>
      </c>
      <c r="J15" s="227">
        <v>1665</v>
      </c>
      <c r="K15" s="105">
        <v>119</v>
      </c>
      <c r="L15" s="105">
        <v>124</v>
      </c>
      <c r="M15" s="106">
        <v>297</v>
      </c>
      <c r="N15" s="106">
        <v>257</v>
      </c>
      <c r="O15" s="91">
        <f t="shared" si="3"/>
        <v>797</v>
      </c>
    </row>
    <row r="16" spans="1:15" ht="27.95" customHeight="1">
      <c r="A16" s="126">
        <v>12</v>
      </c>
      <c r="B16" s="147" t="s">
        <v>13</v>
      </c>
      <c r="C16" s="148">
        <f t="shared" si="0"/>
        <v>7004</v>
      </c>
      <c r="D16" s="149">
        <v>692</v>
      </c>
      <c r="E16" s="224">
        <v>3184</v>
      </c>
      <c r="F16" s="150">
        <f t="shared" si="1"/>
        <v>2957</v>
      </c>
      <c r="G16" s="151">
        <v>171</v>
      </c>
      <c r="H16" s="152">
        <v>6833</v>
      </c>
      <c r="I16" s="153">
        <f t="shared" si="2"/>
        <v>4234</v>
      </c>
      <c r="J16" s="225">
        <v>2599</v>
      </c>
      <c r="K16" s="154">
        <v>224</v>
      </c>
      <c r="L16" s="154">
        <v>248</v>
      </c>
      <c r="M16" s="155">
        <v>416</v>
      </c>
      <c r="N16" s="155">
        <v>441</v>
      </c>
      <c r="O16" s="156">
        <f t="shared" si="3"/>
        <v>1329</v>
      </c>
    </row>
    <row r="17" spans="1:15" ht="27.95" customHeight="1">
      <c r="A17" s="24">
        <v>13</v>
      </c>
      <c r="B17" s="92" t="s">
        <v>14</v>
      </c>
      <c r="C17" s="89">
        <f t="shared" si="0"/>
        <v>3065</v>
      </c>
      <c r="D17" s="68">
        <v>292</v>
      </c>
      <c r="E17" s="226">
        <v>1174</v>
      </c>
      <c r="F17" s="66">
        <f t="shared" si="1"/>
        <v>1465</v>
      </c>
      <c r="G17" s="93">
        <v>134</v>
      </c>
      <c r="H17" s="104">
        <v>2931</v>
      </c>
      <c r="I17" s="69">
        <f t="shared" si="2"/>
        <v>1672</v>
      </c>
      <c r="J17" s="227">
        <v>1259</v>
      </c>
      <c r="K17" s="105">
        <v>134</v>
      </c>
      <c r="L17" s="105">
        <v>135</v>
      </c>
      <c r="M17" s="106">
        <v>229</v>
      </c>
      <c r="N17" s="106">
        <v>259</v>
      </c>
      <c r="O17" s="91">
        <f t="shared" si="3"/>
        <v>757</v>
      </c>
    </row>
    <row r="18" spans="1:15" ht="27.95" customHeight="1">
      <c r="A18" s="126">
        <v>14</v>
      </c>
      <c r="B18" s="147" t="s">
        <v>15</v>
      </c>
      <c r="C18" s="148">
        <f t="shared" si="0"/>
        <v>5344</v>
      </c>
      <c r="D18" s="149">
        <v>405</v>
      </c>
      <c r="E18" s="224">
        <v>2649</v>
      </c>
      <c r="F18" s="150">
        <f t="shared" si="1"/>
        <v>2136</v>
      </c>
      <c r="G18" s="151">
        <v>154</v>
      </c>
      <c r="H18" s="152">
        <v>5190</v>
      </c>
      <c r="I18" s="153">
        <f t="shared" si="2"/>
        <v>3272</v>
      </c>
      <c r="J18" s="225">
        <v>1918</v>
      </c>
      <c r="K18" s="154">
        <v>143</v>
      </c>
      <c r="L18" s="154">
        <v>192</v>
      </c>
      <c r="M18" s="155">
        <v>278</v>
      </c>
      <c r="N18" s="155">
        <v>311</v>
      </c>
      <c r="O18" s="156">
        <f t="shared" si="3"/>
        <v>924</v>
      </c>
    </row>
    <row r="19" spans="1:15" ht="27.95" customHeight="1">
      <c r="A19" s="24">
        <v>15</v>
      </c>
      <c r="B19" s="92" t="s">
        <v>16</v>
      </c>
      <c r="C19" s="89">
        <f t="shared" si="0"/>
        <v>4869</v>
      </c>
      <c r="D19" s="68">
        <v>495</v>
      </c>
      <c r="E19" s="226">
        <v>2412</v>
      </c>
      <c r="F19" s="66">
        <f t="shared" si="1"/>
        <v>1815</v>
      </c>
      <c r="G19" s="93">
        <v>147</v>
      </c>
      <c r="H19" s="104">
        <v>4722</v>
      </c>
      <c r="I19" s="69">
        <f t="shared" si="2"/>
        <v>2969</v>
      </c>
      <c r="J19" s="227">
        <v>1753</v>
      </c>
      <c r="K19" s="105">
        <v>185</v>
      </c>
      <c r="L19" s="105">
        <v>232</v>
      </c>
      <c r="M19" s="106">
        <v>324</v>
      </c>
      <c r="N19" s="106">
        <v>359</v>
      </c>
      <c r="O19" s="91">
        <f t="shared" si="3"/>
        <v>1100</v>
      </c>
    </row>
    <row r="20" spans="1:15" ht="27.95" customHeight="1">
      <c r="A20" s="126">
        <v>16</v>
      </c>
      <c r="B20" s="147" t="s">
        <v>17</v>
      </c>
      <c r="C20" s="148">
        <f t="shared" si="0"/>
        <v>3676</v>
      </c>
      <c r="D20" s="149">
        <v>428</v>
      </c>
      <c r="E20" s="224">
        <v>1717</v>
      </c>
      <c r="F20" s="150">
        <f t="shared" si="1"/>
        <v>1376</v>
      </c>
      <c r="G20" s="151">
        <v>155</v>
      </c>
      <c r="H20" s="152">
        <v>3521</v>
      </c>
      <c r="I20" s="153">
        <f t="shared" si="2"/>
        <v>2122</v>
      </c>
      <c r="J20" s="225">
        <v>1399</v>
      </c>
      <c r="K20" s="154">
        <v>86</v>
      </c>
      <c r="L20" s="154">
        <v>146</v>
      </c>
      <c r="M20" s="155">
        <v>213</v>
      </c>
      <c r="N20" s="155">
        <v>211</v>
      </c>
      <c r="O20" s="156">
        <f t="shared" si="3"/>
        <v>656</v>
      </c>
    </row>
    <row r="21" spans="1:15" ht="27.95" customHeight="1">
      <c r="A21" s="24">
        <v>17</v>
      </c>
      <c r="B21" s="92" t="s">
        <v>18</v>
      </c>
      <c r="C21" s="89">
        <f t="shared" si="0"/>
        <v>5307</v>
      </c>
      <c r="D21" s="68">
        <v>755</v>
      </c>
      <c r="E21" s="226">
        <v>2389</v>
      </c>
      <c r="F21" s="66">
        <f t="shared" si="1"/>
        <v>1962</v>
      </c>
      <c r="G21" s="93">
        <v>201</v>
      </c>
      <c r="H21" s="104">
        <v>5106</v>
      </c>
      <c r="I21" s="69">
        <f t="shared" si="2"/>
        <v>2794</v>
      </c>
      <c r="J21" s="227">
        <v>2312</v>
      </c>
      <c r="K21" s="105">
        <v>224</v>
      </c>
      <c r="L21" s="105">
        <v>185</v>
      </c>
      <c r="M21" s="106">
        <v>375</v>
      </c>
      <c r="N21" s="106">
        <v>392</v>
      </c>
      <c r="O21" s="91">
        <f t="shared" si="3"/>
        <v>1176</v>
      </c>
    </row>
    <row r="22" spans="1:15" ht="27.95" customHeight="1">
      <c r="A22" s="126">
        <v>18</v>
      </c>
      <c r="B22" s="147" t="s">
        <v>19</v>
      </c>
      <c r="C22" s="148">
        <f t="shared" si="0"/>
        <v>9150</v>
      </c>
      <c r="D22" s="149">
        <v>721</v>
      </c>
      <c r="E22" s="224">
        <v>4579</v>
      </c>
      <c r="F22" s="150">
        <f t="shared" si="1"/>
        <v>3562</v>
      </c>
      <c r="G22" s="151">
        <v>288</v>
      </c>
      <c r="H22" s="152">
        <v>8862</v>
      </c>
      <c r="I22" s="153">
        <f t="shared" si="2"/>
        <v>5662</v>
      </c>
      <c r="J22" s="225">
        <v>3200</v>
      </c>
      <c r="K22" s="154">
        <v>297</v>
      </c>
      <c r="L22" s="154">
        <v>371</v>
      </c>
      <c r="M22" s="155">
        <v>496</v>
      </c>
      <c r="N22" s="155">
        <v>599</v>
      </c>
      <c r="O22" s="156">
        <f t="shared" si="3"/>
        <v>1763</v>
      </c>
    </row>
    <row r="23" spans="1:15" ht="27.95" customHeight="1" thickBot="1">
      <c r="A23" s="370" t="s">
        <v>0</v>
      </c>
      <c r="B23" s="446"/>
      <c r="C23" s="279">
        <f>SUM(C5:C22)</f>
        <v>138098</v>
      </c>
      <c r="D23" s="279">
        <f t="shared" ref="D23:O23" si="4">SUM(D5:D22)</f>
        <v>11380</v>
      </c>
      <c r="E23" s="279">
        <f t="shared" si="4"/>
        <v>68937</v>
      </c>
      <c r="F23" s="279">
        <f t="shared" si="4"/>
        <v>53889</v>
      </c>
      <c r="G23" s="279">
        <f t="shared" si="4"/>
        <v>3892</v>
      </c>
      <c r="H23" s="279">
        <f>SUM(H5:H22)</f>
        <v>134206</v>
      </c>
      <c r="I23" s="279">
        <f t="shared" si="4"/>
        <v>83939</v>
      </c>
      <c r="J23" s="279">
        <f t="shared" si="4"/>
        <v>50267</v>
      </c>
      <c r="K23" s="279">
        <f t="shared" si="4"/>
        <v>4305</v>
      </c>
      <c r="L23" s="279">
        <f t="shared" si="4"/>
        <v>5292</v>
      </c>
      <c r="M23" s="279">
        <f t="shared" si="4"/>
        <v>8193</v>
      </c>
      <c r="N23" s="279">
        <f t="shared" si="4"/>
        <v>8663</v>
      </c>
      <c r="O23" s="279">
        <f t="shared" si="4"/>
        <v>26453</v>
      </c>
    </row>
    <row r="24" spans="1:15">
      <c r="B24" s="499"/>
      <c r="C24" s="499"/>
      <c r="D24" s="499"/>
      <c r="E24" s="499"/>
      <c r="F24" s="499"/>
      <c r="G24" s="499"/>
      <c r="H24" s="499"/>
      <c r="O24" s="22"/>
    </row>
    <row r="25" spans="1:15" ht="15.75">
      <c r="H25" s="182"/>
    </row>
    <row r="35" spans="5:7">
      <c r="E35" s="21"/>
      <c r="F35" s="21"/>
      <c r="G35" s="21"/>
    </row>
    <row r="36" spans="5:7">
      <c r="E36" s="21"/>
      <c r="F36" s="21"/>
      <c r="G36" s="21"/>
    </row>
  </sheetData>
  <mergeCells count="16">
    <mergeCell ref="B24:H24"/>
    <mergeCell ref="B1:O1"/>
    <mergeCell ref="H2:O2"/>
    <mergeCell ref="E3:E4"/>
    <mergeCell ref="H3:H4"/>
    <mergeCell ref="I3:I4"/>
    <mergeCell ref="J3:J4"/>
    <mergeCell ref="A23:B23"/>
    <mergeCell ref="F3:F4"/>
    <mergeCell ref="D3:D4"/>
    <mergeCell ref="K3:O3"/>
    <mergeCell ref="A2:A4"/>
    <mergeCell ref="B2:B4"/>
    <mergeCell ref="C2:G2"/>
    <mergeCell ref="C3:C4"/>
    <mergeCell ref="G3:G4"/>
  </mergeCells>
  <phoneticPr fontId="21" type="noConversion"/>
  <pageMargins left="0.72" right="0.16" top="0.31" bottom="0.18" header="0.28000000000000003" footer="0.16"/>
  <pageSetup paperSize="9" scale="8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="90" zoomScaleNormal="90" workbookViewId="0">
      <selection activeCell="O13" sqref="O13"/>
    </sheetView>
  </sheetViews>
  <sheetFormatPr defaultRowHeight="12.75"/>
  <cols>
    <col min="1" max="1" width="5.42578125" customWidth="1"/>
    <col min="2" max="2" width="26.28515625" customWidth="1"/>
    <col min="3" max="3" width="13.28515625" customWidth="1"/>
    <col min="4" max="4" width="20.5703125" customWidth="1"/>
    <col min="5" max="5" width="1.85546875" customWidth="1"/>
    <col min="6" max="6" width="3.42578125" style="4" customWidth="1"/>
    <col min="7" max="7" width="73.42578125" customWidth="1"/>
    <col min="8" max="8" width="7.7109375" customWidth="1"/>
    <col min="9" max="9" width="11.5703125" bestFit="1" customWidth="1"/>
    <col min="10" max="10" width="12.28515625" customWidth="1"/>
    <col min="257" max="257" width="5.42578125" customWidth="1"/>
    <col min="258" max="258" width="26.28515625" customWidth="1"/>
    <col min="259" max="259" width="13.28515625" customWidth="1"/>
    <col min="260" max="260" width="20.5703125" customWidth="1"/>
    <col min="261" max="261" width="1.85546875" customWidth="1"/>
    <col min="262" max="262" width="3.42578125" customWidth="1"/>
    <col min="263" max="263" width="73.42578125" customWidth="1"/>
    <col min="264" max="264" width="7.7109375" customWidth="1"/>
    <col min="265" max="265" width="11.5703125" customWidth="1"/>
    <col min="266" max="266" width="10.5703125" customWidth="1"/>
    <col min="513" max="513" width="5.42578125" customWidth="1"/>
    <col min="514" max="514" width="26.28515625" customWidth="1"/>
    <col min="515" max="515" width="13.28515625" customWidth="1"/>
    <col min="516" max="516" width="20.5703125" customWidth="1"/>
    <col min="517" max="517" width="1.85546875" customWidth="1"/>
    <col min="518" max="518" width="3.42578125" customWidth="1"/>
    <col min="519" max="519" width="73.42578125" customWidth="1"/>
    <col min="520" max="520" width="7.7109375" customWidth="1"/>
    <col min="521" max="521" width="11.5703125" customWidth="1"/>
    <col min="522" max="522" width="10.5703125" customWidth="1"/>
    <col min="769" max="769" width="5.42578125" customWidth="1"/>
    <col min="770" max="770" width="26.28515625" customWidth="1"/>
    <col min="771" max="771" width="13.28515625" customWidth="1"/>
    <col min="772" max="772" width="20.5703125" customWidth="1"/>
    <col min="773" max="773" width="1.85546875" customWidth="1"/>
    <col min="774" max="774" width="3.42578125" customWidth="1"/>
    <col min="775" max="775" width="73.42578125" customWidth="1"/>
    <col min="776" max="776" width="7.7109375" customWidth="1"/>
    <col min="777" max="777" width="11.5703125" customWidth="1"/>
    <col min="778" max="778" width="10.5703125" customWidth="1"/>
    <col min="1025" max="1025" width="5.42578125" customWidth="1"/>
    <col min="1026" max="1026" width="26.28515625" customWidth="1"/>
    <col min="1027" max="1027" width="13.28515625" customWidth="1"/>
    <col min="1028" max="1028" width="20.5703125" customWidth="1"/>
    <col min="1029" max="1029" width="1.85546875" customWidth="1"/>
    <col min="1030" max="1030" width="3.42578125" customWidth="1"/>
    <col min="1031" max="1031" width="73.42578125" customWidth="1"/>
    <col min="1032" max="1032" width="7.7109375" customWidth="1"/>
    <col min="1033" max="1033" width="11.5703125" customWidth="1"/>
    <col min="1034" max="1034" width="10.5703125" customWidth="1"/>
    <col min="1281" max="1281" width="5.42578125" customWidth="1"/>
    <col min="1282" max="1282" width="26.28515625" customWidth="1"/>
    <col min="1283" max="1283" width="13.28515625" customWidth="1"/>
    <col min="1284" max="1284" width="20.5703125" customWidth="1"/>
    <col min="1285" max="1285" width="1.85546875" customWidth="1"/>
    <col min="1286" max="1286" width="3.42578125" customWidth="1"/>
    <col min="1287" max="1287" width="73.42578125" customWidth="1"/>
    <col min="1288" max="1288" width="7.7109375" customWidth="1"/>
    <col min="1289" max="1289" width="11.5703125" customWidth="1"/>
    <col min="1290" max="1290" width="10.5703125" customWidth="1"/>
    <col min="1537" max="1537" width="5.42578125" customWidth="1"/>
    <col min="1538" max="1538" width="26.28515625" customWidth="1"/>
    <col min="1539" max="1539" width="13.28515625" customWidth="1"/>
    <col min="1540" max="1540" width="20.5703125" customWidth="1"/>
    <col min="1541" max="1541" width="1.85546875" customWidth="1"/>
    <col min="1542" max="1542" width="3.42578125" customWidth="1"/>
    <col min="1543" max="1543" width="73.42578125" customWidth="1"/>
    <col min="1544" max="1544" width="7.7109375" customWidth="1"/>
    <col min="1545" max="1545" width="11.5703125" customWidth="1"/>
    <col min="1546" max="1546" width="10.5703125" customWidth="1"/>
    <col min="1793" max="1793" width="5.42578125" customWidth="1"/>
    <col min="1794" max="1794" width="26.28515625" customWidth="1"/>
    <col min="1795" max="1795" width="13.28515625" customWidth="1"/>
    <col min="1796" max="1796" width="20.5703125" customWidth="1"/>
    <col min="1797" max="1797" width="1.85546875" customWidth="1"/>
    <col min="1798" max="1798" width="3.42578125" customWidth="1"/>
    <col min="1799" max="1799" width="73.42578125" customWidth="1"/>
    <col min="1800" max="1800" width="7.7109375" customWidth="1"/>
    <col min="1801" max="1801" width="11.5703125" customWidth="1"/>
    <col min="1802" max="1802" width="10.5703125" customWidth="1"/>
    <col min="2049" max="2049" width="5.42578125" customWidth="1"/>
    <col min="2050" max="2050" width="26.28515625" customWidth="1"/>
    <col min="2051" max="2051" width="13.28515625" customWidth="1"/>
    <col min="2052" max="2052" width="20.5703125" customWidth="1"/>
    <col min="2053" max="2053" width="1.85546875" customWidth="1"/>
    <col min="2054" max="2054" width="3.42578125" customWidth="1"/>
    <col min="2055" max="2055" width="73.42578125" customWidth="1"/>
    <col min="2056" max="2056" width="7.7109375" customWidth="1"/>
    <col min="2057" max="2057" width="11.5703125" customWidth="1"/>
    <col min="2058" max="2058" width="10.5703125" customWidth="1"/>
    <col min="2305" max="2305" width="5.42578125" customWidth="1"/>
    <col min="2306" max="2306" width="26.28515625" customWidth="1"/>
    <col min="2307" max="2307" width="13.28515625" customWidth="1"/>
    <col min="2308" max="2308" width="20.5703125" customWidth="1"/>
    <col min="2309" max="2309" width="1.85546875" customWidth="1"/>
    <col min="2310" max="2310" width="3.42578125" customWidth="1"/>
    <col min="2311" max="2311" width="73.42578125" customWidth="1"/>
    <col min="2312" max="2312" width="7.7109375" customWidth="1"/>
    <col min="2313" max="2313" width="11.5703125" customWidth="1"/>
    <col min="2314" max="2314" width="10.5703125" customWidth="1"/>
    <col min="2561" max="2561" width="5.42578125" customWidth="1"/>
    <col min="2562" max="2562" width="26.28515625" customWidth="1"/>
    <col min="2563" max="2563" width="13.28515625" customWidth="1"/>
    <col min="2564" max="2564" width="20.5703125" customWidth="1"/>
    <col min="2565" max="2565" width="1.85546875" customWidth="1"/>
    <col min="2566" max="2566" width="3.42578125" customWidth="1"/>
    <col min="2567" max="2567" width="73.42578125" customWidth="1"/>
    <col min="2568" max="2568" width="7.7109375" customWidth="1"/>
    <col min="2569" max="2569" width="11.5703125" customWidth="1"/>
    <col min="2570" max="2570" width="10.5703125" customWidth="1"/>
    <col min="2817" max="2817" width="5.42578125" customWidth="1"/>
    <col min="2818" max="2818" width="26.28515625" customWidth="1"/>
    <col min="2819" max="2819" width="13.28515625" customWidth="1"/>
    <col min="2820" max="2820" width="20.5703125" customWidth="1"/>
    <col min="2821" max="2821" width="1.85546875" customWidth="1"/>
    <col min="2822" max="2822" width="3.42578125" customWidth="1"/>
    <col min="2823" max="2823" width="73.42578125" customWidth="1"/>
    <col min="2824" max="2824" width="7.7109375" customWidth="1"/>
    <col min="2825" max="2825" width="11.5703125" customWidth="1"/>
    <col min="2826" max="2826" width="10.5703125" customWidth="1"/>
    <col min="3073" max="3073" width="5.42578125" customWidth="1"/>
    <col min="3074" max="3074" width="26.28515625" customWidth="1"/>
    <col min="3075" max="3075" width="13.28515625" customWidth="1"/>
    <col min="3076" max="3076" width="20.5703125" customWidth="1"/>
    <col min="3077" max="3077" width="1.85546875" customWidth="1"/>
    <col min="3078" max="3078" width="3.42578125" customWidth="1"/>
    <col min="3079" max="3079" width="73.42578125" customWidth="1"/>
    <col min="3080" max="3080" width="7.7109375" customWidth="1"/>
    <col min="3081" max="3081" width="11.5703125" customWidth="1"/>
    <col min="3082" max="3082" width="10.5703125" customWidth="1"/>
    <col min="3329" max="3329" width="5.42578125" customWidth="1"/>
    <col min="3330" max="3330" width="26.28515625" customWidth="1"/>
    <col min="3331" max="3331" width="13.28515625" customWidth="1"/>
    <col min="3332" max="3332" width="20.5703125" customWidth="1"/>
    <col min="3333" max="3333" width="1.85546875" customWidth="1"/>
    <col min="3334" max="3334" width="3.42578125" customWidth="1"/>
    <col min="3335" max="3335" width="73.42578125" customWidth="1"/>
    <col min="3336" max="3336" width="7.7109375" customWidth="1"/>
    <col min="3337" max="3337" width="11.5703125" customWidth="1"/>
    <col min="3338" max="3338" width="10.5703125" customWidth="1"/>
    <col min="3585" max="3585" width="5.42578125" customWidth="1"/>
    <col min="3586" max="3586" width="26.28515625" customWidth="1"/>
    <col min="3587" max="3587" width="13.28515625" customWidth="1"/>
    <col min="3588" max="3588" width="20.5703125" customWidth="1"/>
    <col min="3589" max="3589" width="1.85546875" customWidth="1"/>
    <col min="3590" max="3590" width="3.42578125" customWidth="1"/>
    <col min="3591" max="3591" width="73.42578125" customWidth="1"/>
    <col min="3592" max="3592" width="7.7109375" customWidth="1"/>
    <col min="3593" max="3593" width="11.5703125" customWidth="1"/>
    <col min="3594" max="3594" width="10.5703125" customWidth="1"/>
    <col min="3841" max="3841" width="5.42578125" customWidth="1"/>
    <col min="3842" max="3842" width="26.28515625" customWidth="1"/>
    <col min="3843" max="3843" width="13.28515625" customWidth="1"/>
    <col min="3844" max="3844" width="20.5703125" customWidth="1"/>
    <col min="3845" max="3845" width="1.85546875" customWidth="1"/>
    <col min="3846" max="3846" width="3.42578125" customWidth="1"/>
    <col min="3847" max="3847" width="73.42578125" customWidth="1"/>
    <col min="3848" max="3848" width="7.7109375" customWidth="1"/>
    <col min="3849" max="3849" width="11.5703125" customWidth="1"/>
    <col min="3850" max="3850" width="10.5703125" customWidth="1"/>
    <col min="4097" max="4097" width="5.42578125" customWidth="1"/>
    <col min="4098" max="4098" width="26.28515625" customWidth="1"/>
    <col min="4099" max="4099" width="13.28515625" customWidth="1"/>
    <col min="4100" max="4100" width="20.5703125" customWidth="1"/>
    <col min="4101" max="4101" width="1.85546875" customWidth="1"/>
    <col min="4102" max="4102" width="3.42578125" customWidth="1"/>
    <col min="4103" max="4103" width="73.42578125" customWidth="1"/>
    <col min="4104" max="4104" width="7.7109375" customWidth="1"/>
    <col min="4105" max="4105" width="11.5703125" customWidth="1"/>
    <col min="4106" max="4106" width="10.5703125" customWidth="1"/>
    <col min="4353" max="4353" width="5.42578125" customWidth="1"/>
    <col min="4354" max="4354" width="26.28515625" customWidth="1"/>
    <col min="4355" max="4355" width="13.28515625" customWidth="1"/>
    <col min="4356" max="4356" width="20.5703125" customWidth="1"/>
    <col min="4357" max="4357" width="1.85546875" customWidth="1"/>
    <col min="4358" max="4358" width="3.42578125" customWidth="1"/>
    <col min="4359" max="4359" width="73.42578125" customWidth="1"/>
    <col min="4360" max="4360" width="7.7109375" customWidth="1"/>
    <col min="4361" max="4361" width="11.5703125" customWidth="1"/>
    <col min="4362" max="4362" width="10.5703125" customWidth="1"/>
    <col min="4609" max="4609" width="5.42578125" customWidth="1"/>
    <col min="4610" max="4610" width="26.28515625" customWidth="1"/>
    <col min="4611" max="4611" width="13.28515625" customWidth="1"/>
    <col min="4612" max="4612" width="20.5703125" customWidth="1"/>
    <col min="4613" max="4613" width="1.85546875" customWidth="1"/>
    <col min="4614" max="4614" width="3.42578125" customWidth="1"/>
    <col min="4615" max="4615" width="73.42578125" customWidth="1"/>
    <col min="4616" max="4616" width="7.7109375" customWidth="1"/>
    <col min="4617" max="4617" width="11.5703125" customWidth="1"/>
    <col min="4618" max="4618" width="10.5703125" customWidth="1"/>
    <col min="4865" max="4865" width="5.42578125" customWidth="1"/>
    <col min="4866" max="4866" width="26.28515625" customWidth="1"/>
    <col min="4867" max="4867" width="13.28515625" customWidth="1"/>
    <col min="4868" max="4868" width="20.5703125" customWidth="1"/>
    <col min="4869" max="4869" width="1.85546875" customWidth="1"/>
    <col min="4870" max="4870" width="3.42578125" customWidth="1"/>
    <col min="4871" max="4871" width="73.42578125" customWidth="1"/>
    <col min="4872" max="4872" width="7.7109375" customWidth="1"/>
    <col min="4873" max="4873" width="11.5703125" customWidth="1"/>
    <col min="4874" max="4874" width="10.5703125" customWidth="1"/>
    <col min="5121" max="5121" width="5.42578125" customWidth="1"/>
    <col min="5122" max="5122" width="26.28515625" customWidth="1"/>
    <col min="5123" max="5123" width="13.28515625" customWidth="1"/>
    <col min="5124" max="5124" width="20.5703125" customWidth="1"/>
    <col min="5125" max="5125" width="1.85546875" customWidth="1"/>
    <col min="5126" max="5126" width="3.42578125" customWidth="1"/>
    <col min="5127" max="5127" width="73.42578125" customWidth="1"/>
    <col min="5128" max="5128" width="7.7109375" customWidth="1"/>
    <col min="5129" max="5129" width="11.5703125" customWidth="1"/>
    <col min="5130" max="5130" width="10.5703125" customWidth="1"/>
    <col min="5377" max="5377" width="5.42578125" customWidth="1"/>
    <col min="5378" max="5378" width="26.28515625" customWidth="1"/>
    <col min="5379" max="5379" width="13.28515625" customWidth="1"/>
    <col min="5380" max="5380" width="20.5703125" customWidth="1"/>
    <col min="5381" max="5381" width="1.85546875" customWidth="1"/>
    <col min="5382" max="5382" width="3.42578125" customWidth="1"/>
    <col min="5383" max="5383" width="73.42578125" customWidth="1"/>
    <col min="5384" max="5384" width="7.7109375" customWidth="1"/>
    <col min="5385" max="5385" width="11.5703125" customWidth="1"/>
    <col min="5386" max="5386" width="10.5703125" customWidth="1"/>
    <col min="5633" max="5633" width="5.42578125" customWidth="1"/>
    <col min="5634" max="5634" width="26.28515625" customWidth="1"/>
    <col min="5635" max="5635" width="13.28515625" customWidth="1"/>
    <col min="5636" max="5636" width="20.5703125" customWidth="1"/>
    <col min="5637" max="5637" width="1.85546875" customWidth="1"/>
    <col min="5638" max="5638" width="3.42578125" customWidth="1"/>
    <col min="5639" max="5639" width="73.42578125" customWidth="1"/>
    <col min="5640" max="5640" width="7.7109375" customWidth="1"/>
    <col min="5641" max="5641" width="11.5703125" customWidth="1"/>
    <col min="5642" max="5642" width="10.5703125" customWidth="1"/>
    <col min="5889" max="5889" width="5.42578125" customWidth="1"/>
    <col min="5890" max="5890" width="26.28515625" customWidth="1"/>
    <col min="5891" max="5891" width="13.28515625" customWidth="1"/>
    <col min="5892" max="5892" width="20.5703125" customWidth="1"/>
    <col min="5893" max="5893" width="1.85546875" customWidth="1"/>
    <col min="5894" max="5894" width="3.42578125" customWidth="1"/>
    <col min="5895" max="5895" width="73.42578125" customWidth="1"/>
    <col min="5896" max="5896" width="7.7109375" customWidth="1"/>
    <col min="5897" max="5897" width="11.5703125" customWidth="1"/>
    <col min="5898" max="5898" width="10.5703125" customWidth="1"/>
    <col min="6145" max="6145" width="5.42578125" customWidth="1"/>
    <col min="6146" max="6146" width="26.28515625" customWidth="1"/>
    <col min="6147" max="6147" width="13.28515625" customWidth="1"/>
    <col min="6148" max="6148" width="20.5703125" customWidth="1"/>
    <col min="6149" max="6149" width="1.85546875" customWidth="1"/>
    <col min="6150" max="6150" width="3.42578125" customWidth="1"/>
    <col min="6151" max="6151" width="73.42578125" customWidth="1"/>
    <col min="6152" max="6152" width="7.7109375" customWidth="1"/>
    <col min="6153" max="6153" width="11.5703125" customWidth="1"/>
    <col min="6154" max="6154" width="10.5703125" customWidth="1"/>
    <col min="6401" max="6401" width="5.42578125" customWidth="1"/>
    <col min="6402" max="6402" width="26.28515625" customWidth="1"/>
    <col min="6403" max="6403" width="13.28515625" customWidth="1"/>
    <col min="6404" max="6404" width="20.5703125" customWidth="1"/>
    <col min="6405" max="6405" width="1.85546875" customWidth="1"/>
    <col min="6406" max="6406" width="3.42578125" customWidth="1"/>
    <col min="6407" max="6407" width="73.42578125" customWidth="1"/>
    <col min="6408" max="6408" width="7.7109375" customWidth="1"/>
    <col min="6409" max="6409" width="11.5703125" customWidth="1"/>
    <col min="6410" max="6410" width="10.5703125" customWidth="1"/>
    <col min="6657" max="6657" width="5.42578125" customWidth="1"/>
    <col min="6658" max="6658" width="26.28515625" customWidth="1"/>
    <col min="6659" max="6659" width="13.28515625" customWidth="1"/>
    <col min="6660" max="6660" width="20.5703125" customWidth="1"/>
    <col min="6661" max="6661" width="1.85546875" customWidth="1"/>
    <col min="6662" max="6662" width="3.42578125" customWidth="1"/>
    <col min="6663" max="6663" width="73.42578125" customWidth="1"/>
    <col min="6664" max="6664" width="7.7109375" customWidth="1"/>
    <col min="6665" max="6665" width="11.5703125" customWidth="1"/>
    <col min="6666" max="6666" width="10.5703125" customWidth="1"/>
    <col min="6913" max="6913" width="5.42578125" customWidth="1"/>
    <col min="6914" max="6914" width="26.28515625" customWidth="1"/>
    <col min="6915" max="6915" width="13.28515625" customWidth="1"/>
    <col min="6916" max="6916" width="20.5703125" customWidth="1"/>
    <col min="6917" max="6917" width="1.85546875" customWidth="1"/>
    <col min="6918" max="6918" width="3.42578125" customWidth="1"/>
    <col min="6919" max="6919" width="73.42578125" customWidth="1"/>
    <col min="6920" max="6920" width="7.7109375" customWidth="1"/>
    <col min="6921" max="6921" width="11.5703125" customWidth="1"/>
    <col min="6922" max="6922" width="10.5703125" customWidth="1"/>
    <col min="7169" max="7169" width="5.42578125" customWidth="1"/>
    <col min="7170" max="7170" width="26.28515625" customWidth="1"/>
    <col min="7171" max="7171" width="13.28515625" customWidth="1"/>
    <col min="7172" max="7172" width="20.5703125" customWidth="1"/>
    <col min="7173" max="7173" width="1.85546875" customWidth="1"/>
    <col min="7174" max="7174" width="3.42578125" customWidth="1"/>
    <col min="7175" max="7175" width="73.42578125" customWidth="1"/>
    <col min="7176" max="7176" width="7.7109375" customWidth="1"/>
    <col min="7177" max="7177" width="11.5703125" customWidth="1"/>
    <col min="7178" max="7178" width="10.5703125" customWidth="1"/>
    <col min="7425" max="7425" width="5.42578125" customWidth="1"/>
    <col min="7426" max="7426" width="26.28515625" customWidth="1"/>
    <col min="7427" max="7427" width="13.28515625" customWidth="1"/>
    <col min="7428" max="7428" width="20.5703125" customWidth="1"/>
    <col min="7429" max="7429" width="1.85546875" customWidth="1"/>
    <col min="7430" max="7430" width="3.42578125" customWidth="1"/>
    <col min="7431" max="7431" width="73.42578125" customWidth="1"/>
    <col min="7432" max="7432" width="7.7109375" customWidth="1"/>
    <col min="7433" max="7433" width="11.5703125" customWidth="1"/>
    <col min="7434" max="7434" width="10.5703125" customWidth="1"/>
    <col min="7681" max="7681" width="5.42578125" customWidth="1"/>
    <col min="7682" max="7682" width="26.28515625" customWidth="1"/>
    <col min="7683" max="7683" width="13.28515625" customWidth="1"/>
    <col min="7684" max="7684" width="20.5703125" customWidth="1"/>
    <col min="7685" max="7685" width="1.85546875" customWidth="1"/>
    <col min="7686" max="7686" width="3.42578125" customWidth="1"/>
    <col min="7687" max="7687" width="73.42578125" customWidth="1"/>
    <col min="7688" max="7688" width="7.7109375" customWidth="1"/>
    <col min="7689" max="7689" width="11.5703125" customWidth="1"/>
    <col min="7690" max="7690" width="10.5703125" customWidth="1"/>
    <col min="7937" max="7937" width="5.42578125" customWidth="1"/>
    <col min="7938" max="7938" width="26.28515625" customWidth="1"/>
    <col min="7939" max="7939" width="13.28515625" customWidth="1"/>
    <col min="7940" max="7940" width="20.5703125" customWidth="1"/>
    <col min="7941" max="7941" width="1.85546875" customWidth="1"/>
    <col min="7942" max="7942" width="3.42578125" customWidth="1"/>
    <col min="7943" max="7943" width="73.42578125" customWidth="1"/>
    <col min="7944" max="7944" width="7.7109375" customWidth="1"/>
    <col min="7945" max="7945" width="11.5703125" customWidth="1"/>
    <col min="7946" max="7946" width="10.5703125" customWidth="1"/>
    <col min="8193" max="8193" width="5.42578125" customWidth="1"/>
    <col min="8194" max="8194" width="26.28515625" customWidth="1"/>
    <col min="8195" max="8195" width="13.28515625" customWidth="1"/>
    <col min="8196" max="8196" width="20.5703125" customWidth="1"/>
    <col min="8197" max="8197" width="1.85546875" customWidth="1"/>
    <col min="8198" max="8198" width="3.42578125" customWidth="1"/>
    <col min="8199" max="8199" width="73.42578125" customWidth="1"/>
    <col min="8200" max="8200" width="7.7109375" customWidth="1"/>
    <col min="8201" max="8201" width="11.5703125" customWidth="1"/>
    <col min="8202" max="8202" width="10.5703125" customWidth="1"/>
    <col min="8449" max="8449" width="5.42578125" customWidth="1"/>
    <col min="8450" max="8450" width="26.28515625" customWidth="1"/>
    <col min="8451" max="8451" width="13.28515625" customWidth="1"/>
    <col min="8452" max="8452" width="20.5703125" customWidth="1"/>
    <col min="8453" max="8453" width="1.85546875" customWidth="1"/>
    <col min="8454" max="8454" width="3.42578125" customWidth="1"/>
    <col min="8455" max="8455" width="73.42578125" customWidth="1"/>
    <col min="8456" max="8456" width="7.7109375" customWidth="1"/>
    <col min="8457" max="8457" width="11.5703125" customWidth="1"/>
    <col min="8458" max="8458" width="10.5703125" customWidth="1"/>
    <col min="8705" max="8705" width="5.42578125" customWidth="1"/>
    <col min="8706" max="8706" width="26.28515625" customWidth="1"/>
    <col min="8707" max="8707" width="13.28515625" customWidth="1"/>
    <col min="8708" max="8708" width="20.5703125" customWidth="1"/>
    <col min="8709" max="8709" width="1.85546875" customWidth="1"/>
    <col min="8710" max="8710" width="3.42578125" customWidth="1"/>
    <col min="8711" max="8711" width="73.42578125" customWidth="1"/>
    <col min="8712" max="8712" width="7.7109375" customWidth="1"/>
    <col min="8713" max="8713" width="11.5703125" customWidth="1"/>
    <col min="8714" max="8714" width="10.5703125" customWidth="1"/>
    <col min="8961" max="8961" width="5.42578125" customWidth="1"/>
    <col min="8962" max="8962" width="26.28515625" customWidth="1"/>
    <col min="8963" max="8963" width="13.28515625" customWidth="1"/>
    <col min="8964" max="8964" width="20.5703125" customWidth="1"/>
    <col min="8965" max="8965" width="1.85546875" customWidth="1"/>
    <col min="8966" max="8966" width="3.42578125" customWidth="1"/>
    <col min="8967" max="8967" width="73.42578125" customWidth="1"/>
    <col min="8968" max="8968" width="7.7109375" customWidth="1"/>
    <col min="8969" max="8969" width="11.5703125" customWidth="1"/>
    <col min="8970" max="8970" width="10.5703125" customWidth="1"/>
    <col min="9217" max="9217" width="5.42578125" customWidth="1"/>
    <col min="9218" max="9218" width="26.28515625" customWidth="1"/>
    <col min="9219" max="9219" width="13.28515625" customWidth="1"/>
    <col min="9220" max="9220" width="20.5703125" customWidth="1"/>
    <col min="9221" max="9221" width="1.85546875" customWidth="1"/>
    <col min="9222" max="9222" width="3.42578125" customWidth="1"/>
    <col min="9223" max="9223" width="73.42578125" customWidth="1"/>
    <col min="9224" max="9224" width="7.7109375" customWidth="1"/>
    <col min="9225" max="9225" width="11.5703125" customWidth="1"/>
    <col min="9226" max="9226" width="10.5703125" customWidth="1"/>
    <col min="9473" max="9473" width="5.42578125" customWidth="1"/>
    <col min="9474" max="9474" width="26.28515625" customWidth="1"/>
    <col min="9475" max="9475" width="13.28515625" customWidth="1"/>
    <col min="9476" max="9476" width="20.5703125" customWidth="1"/>
    <col min="9477" max="9477" width="1.85546875" customWidth="1"/>
    <col min="9478" max="9478" width="3.42578125" customWidth="1"/>
    <col min="9479" max="9479" width="73.42578125" customWidth="1"/>
    <col min="9480" max="9480" width="7.7109375" customWidth="1"/>
    <col min="9481" max="9481" width="11.5703125" customWidth="1"/>
    <col min="9482" max="9482" width="10.5703125" customWidth="1"/>
    <col min="9729" max="9729" width="5.42578125" customWidth="1"/>
    <col min="9730" max="9730" width="26.28515625" customWidth="1"/>
    <col min="9731" max="9731" width="13.28515625" customWidth="1"/>
    <col min="9732" max="9732" width="20.5703125" customWidth="1"/>
    <col min="9733" max="9733" width="1.85546875" customWidth="1"/>
    <col min="9734" max="9734" width="3.42578125" customWidth="1"/>
    <col min="9735" max="9735" width="73.42578125" customWidth="1"/>
    <col min="9736" max="9736" width="7.7109375" customWidth="1"/>
    <col min="9737" max="9737" width="11.5703125" customWidth="1"/>
    <col min="9738" max="9738" width="10.5703125" customWidth="1"/>
    <col min="9985" max="9985" width="5.42578125" customWidth="1"/>
    <col min="9986" max="9986" width="26.28515625" customWidth="1"/>
    <col min="9987" max="9987" width="13.28515625" customWidth="1"/>
    <col min="9988" max="9988" width="20.5703125" customWidth="1"/>
    <col min="9989" max="9989" width="1.85546875" customWidth="1"/>
    <col min="9990" max="9990" width="3.42578125" customWidth="1"/>
    <col min="9991" max="9991" width="73.42578125" customWidth="1"/>
    <col min="9992" max="9992" width="7.7109375" customWidth="1"/>
    <col min="9993" max="9993" width="11.5703125" customWidth="1"/>
    <col min="9994" max="9994" width="10.5703125" customWidth="1"/>
    <col min="10241" max="10241" width="5.42578125" customWidth="1"/>
    <col min="10242" max="10242" width="26.28515625" customWidth="1"/>
    <col min="10243" max="10243" width="13.28515625" customWidth="1"/>
    <col min="10244" max="10244" width="20.5703125" customWidth="1"/>
    <col min="10245" max="10245" width="1.85546875" customWidth="1"/>
    <col min="10246" max="10246" width="3.42578125" customWidth="1"/>
    <col min="10247" max="10247" width="73.42578125" customWidth="1"/>
    <col min="10248" max="10248" width="7.7109375" customWidth="1"/>
    <col min="10249" max="10249" width="11.5703125" customWidth="1"/>
    <col min="10250" max="10250" width="10.5703125" customWidth="1"/>
    <col min="10497" max="10497" width="5.42578125" customWidth="1"/>
    <col min="10498" max="10498" width="26.28515625" customWidth="1"/>
    <col min="10499" max="10499" width="13.28515625" customWidth="1"/>
    <col min="10500" max="10500" width="20.5703125" customWidth="1"/>
    <col min="10501" max="10501" width="1.85546875" customWidth="1"/>
    <col min="10502" max="10502" width="3.42578125" customWidth="1"/>
    <col min="10503" max="10503" width="73.42578125" customWidth="1"/>
    <col min="10504" max="10504" width="7.7109375" customWidth="1"/>
    <col min="10505" max="10505" width="11.5703125" customWidth="1"/>
    <col min="10506" max="10506" width="10.5703125" customWidth="1"/>
    <col min="10753" max="10753" width="5.42578125" customWidth="1"/>
    <col min="10754" max="10754" width="26.28515625" customWidth="1"/>
    <col min="10755" max="10755" width="13.28515625" customWidth="1"/>
    <col min="10756" max="10756" width="20.5703125" customWidth="1"/>
    <col min="10757" max="10757" width="1.85546875" customWidth="1"/>
    <col min="10758" max="10758" width="3.42578125" customWidth="1"/>
    <col min="10759" max="10759" width="73.42578125" customWidth="1"/>
    <col min="10760" max="10760" width="7.7109375" customWidth="1"/>
    <col min="10761" max="10761" width="11.5703125" customWidth="1"/>
    <col min="10762" max="10762" width="10.5703125" customWidth="1"/>
    <col min="11009" max="11009" width="5.42578125" customWidth="1"/>
    <col min="11010" max="11010" width="26.28515625" customWidth="1"/>
    <col min="11011" max="11011" width="13.28515625" customWidth="1"/>
    <col min="11012" max="11012" width="20.5703125" customWidth="1"/>
    <col min="11013" max="11013" width="1.85546875" customWidth="1"/>
    <col min="11014" max="11014" width="3.42578125" customWidth="1"/>
    <col min="11015" max="11015" width="73.42578125" customWidth="1"/>
    <col min="11016" max="11016" width="7.7109375" customWidth="1"/>
    <col min="11017" max="11017" width="11.5703125" customWidth="1"/>
    <col min="11018" max="11018" width="10.5703125" customWidth="1"/>
    <col min="11265" max="11265" width="5.42578125" customWidth="1"/>
    <col min="11266" max="11266" width="26.28515625" customWidth="1"/>
    <col min="11267" max="11267" width="13.28515625" customWidth="1"/>
    <col min="11268" max="11268" width="20.5703125" customWidth="1"/>
    <col min="11269" max="11269" width="1.85546875" customWidth="1"/>
    <col min="11270" max="11270" width="3.42578125" customWidth="1"/>
    <col min="11271" max="11271" width="73.42578125" customWidth="1"/>
    <col min="11272" max="11272" width="7.7109375" customWidth="1"/>
    <col min="11273" max="11273" width="11.5703125" customWidth="1"/>
    <col min="11274" max="11274" width="10.5703125" customWidth="1"/>
    <col min="11521" max="11521" width="5.42578125" customWidth="1"/>
    <col min="11522" max="11522" width="26.28515625" customWidth="1"/>
    <col min="11523" max="11523" width="13.28515625" customWidth="1"/>
    <col min="11524" max="11524" width="20.5703125" customWidth="1"/>
    <col min="11525" max="11525" width="1.85546875" customWidth="1"/>
    <col min="11526" max="11526" width="3.42578125" customWidth="1"/>
    <col min="11527" max="11527" width="73.42578125" customWidth="1"/>
    <col min="11528" max="11528" width="7.7109375" customWidth="1"/>
    <col min="11529" max="11529" width="11.5703125" customWidth="1"/>
    <col min="11530" max="11530" width="10.5703125" customWidth="1"/>
    <col min="11777" max="11777" width="5.42578125" customWidth="1"/>
    <col min="11778" max="11778" width="26.28515625" customWidth="1"/>
    <col min="11779" max="11779" width="13.28515625" customWidth="1"/>
    <col min="11780" max="11780" width="20.5703125" customWidth="1"/>
    <col min="11781" max="11781" width="1.85546875" customWidth="1"/>
    <col min="11782" max="11782" width="3.42578125" customWidth="1"/>
    <col min="11783" max="11783" width="73.42578125" customWidth="1"/>
    <col min="11784" max="11784" width="7.7109375" customWidth="1"/>
    <col min="11785" max="11785" width="11.5703125" customWidth="1"/>
    <col min="11786" max="11786" width="10.5703125" customWidth="1"/>
    <col min="12033" max="12033" width="5.42578125" customWidth="1"/>
    <col min="12034" max="12034" width="26.28515625" customWidth="1"/>
    <col min="12035" max="12035" width="13.28515625" customWidth="1"/>
    <col min="12036" max="12036" width="20.5703125" customWidth="1"/>
    <col min="12037" max="12037" width="1.85546875" customWidth="1"/>
    <col min="12038" max="12038" width="3.42578125" customWidth="1"/>
    <col min="12039" max="12039" width="73.42578125" customWidth="1"/>
    <col min="12040" max="12040" width="7.7109375" customWidth="1"/>
    <col min="12041" max="12041" width="11.5703125" customWidth="1"/>
    <col min="12042" max="12042" width="10.5703125" customWidth="1"/>
    <col min="12289" max="12289" width="5.42578125" customWidth="1"/>
    <col min="12290" max="12290" width="26.28515625" customWidth="1"/>
    <col min="12291" max="12291" width="13.28515625" customWidth="1"/>
    <col min="12292" max="12292" width="20.5703125" customWidth="1"/>
    <col min="12293" max="12293" width="1.85546875" customWidth="1"/>
    <col min="12294" max="12294" width="3.42578125" customWidth="1"/>
    <col min="12295" max="12295" width="73.42578125" customWidth="1"/>
    <col min="12296" max="12296" width="7.7109375" customWidth="1"/>
    <col min="12297" max="12297" width="11.5703125" customWidth="1"/>
    <col min="12298" max="12298" width="10.5703125" customWidth="1"/>
    <col min="12545" max="12545" width="5.42578125" customWidth="1"/>
    <col min="12546" max="12546" width="26.28515625" customWidth="1"/>
    <col min="12547" max="12547" width="13.28515625" customWidth="1"/>
    <col min="12548" max="12548" width="20.5703125" customWidth="1"/>
    <col min="12549" max="12549" width="1.85546875" customWidth="1"/>
    <col min="12550" max="12550" width="3.42578125" customWidth="1"/>
    <col min="12551" max="12551" width="73.42578125" customWidth="1"/>
    <col min="12552" max="12552" width="7.7109375" customWidth="1"/>
    <col min="12553" max="12553" width="11.5703125" customWidth="1"/>
    <col min="12554" max="12554" width="10.5703125" customWidth="1"/>
    <col min="12801" max="12801" width="5.42578125" customWidth="1"/>
    <col min="12802" max="12802" width="26.28515625" customWidth="1"/>
    <col min="12803" max="12803" width="13.28515625" customWidth="1"/>
    <col min="12804" max="12804" width="20.5703125" customWidth="1"/>
    <col min="12805" max="12805" width="1.85546875" customWidth="1"/>
    <col min="12806" max="12806" width="3.42578125" customWidth="1"/>
    <col min="12807" max="12807" width="73.42578125" customWidth="1"/>
    <col min="12808" max="12808" width="7.7109375" customWidth="1"/>
    <col min="12809" max="12809" width="11.5703125" customWidth="1"/>
    <col min="12810" max="12810" width="10.5703125" customWidth="1"/>
    <col min="13057" max="13057" width="5.42578125" customWidth="1"/>
    <col min="13058" max="13058" width="26.28515625" customWidth="1"/>
    <col min="13059" max="13059" width="13.28515625" customWidth="1"/>
    <col min="13060" max="13060" width="20.5703125" customWidth="1"/>
    <col min="13061" max="13061" width="1.85546875" customWidth="1"/>
    <col min="13062" max="13062" width="3.42578125" customWidth="1"/>
    <col min="13063" max="13063" width="73.42578125" customWidth="1"/>
    <col min="13064" max="13064" width="7.7109375" customWidth="1"/>
    <col min="13065" max="13065" width="11.5703125" customWidth="1"/>
    <col min="13066" max="13066" width="10.5703125" customWidth="1"/>
    <col min="13313" max="13313" width="5.42578125" customWidth="1"/>
    <col min="13314" max="13314" width="26.28515625" customWidth="1"/>
    <col min="13315" max="13315" width="13.28515625" customWidth="1"/>
    <col min="13316" max="13316" width="20.5703125" customWidth="1"/>
    <col min="13317" max="13317" width="1.85546875" customWidth="1"/>
    <col min="13318" max="13318" width="3.42578125" customWidth="1"/>
    <col min="13319" max="13319" width="73.42578125" customWidth="1"/>
    <col min="13320" max="13320" width="7.7109375" customWidth="1"/>
    <col min="13321" max="13321" width="11.5703125" customWidth="1"/>
    <col min="13322" max="13322" width="10.5703125" customWidth="1"/>
    <col min="13569" max="13569" width="5.42578125" customWidth="1"/>
    <col min="13570" max="13570" width="26.28515625" customWidth="1"/>
    <col min="13571" max="13571" width="13.28515625" customWidth="1"/>
    <col min="13572" max="13572" width="20.5703125" customWidth="1"/>
    <col min="13573" max="13573" width="1.85546875" customWidth="1"/>
    <col min="13574" max="13574" width="3.42578125" customWidth="1"/>
    <col min="13575" max="13575" width="73.42578125" customWidth="1"/>
    <col min="13576" max="13576" width="7.7109375" customWidth="1"/>
    <col min="13577" max="13577" width="11.5703125" customWidth="1"/>
    <col min="13578" max="13578" width="10.5703125" customWidth="1"/>
    <col min="13825" max="13825" width="5.42578125" customWidth="1"/>
    <col min="13826" max="13826" width="26.28515625" customWidth="1"/>
    <col min="13827" max="13827" width="13.28515625" customWidth="1"/>
    <col min="13828" max="13828" width="20.5703125" customWidth="1"/>
    <col min="13829" max="13829" width="1.85546875" customWidth="1"/>
    <col min="13830" max="13830" width="3.42578125" customWidth="1"/>
    <col min="13831" max="13831" width="73.42578125" customWidth="1"/>
    <col min="13832" max="13832" width="7.7109375" customWidth="1"/>
    <col min="13833" max="13833" width="11.5703125" customWidth="1"/>
    <col min="13834" max="13834" width="10.5703125" customWidth="1"/>
    <col min="14081" max="14081" width="5.42578125" customWidth="1"/>
    <col min="14082" max="14082" width="26.28515625" customWidth="1"/>
    <col min="14083" max="14083" width="13.28515625" customWidth="1"/>
    <col min="14084" max="14084" width="20.5703125" customWidth="1"/>
    <col min="14085" max="14085" width="1.85546875" customWidth="1"/>
    <col min="14086" max="14086" width="3.42578125" customWidth="1"/>
    <col min="14087" max="14087" width="73.42578125" customWidth="1"/>
    <col min="14088" max="14088" width="7.7109375" customWidth="1"/>
    <col min="14089" max="14089" width="11.5703125" customWidth="1"/>
    <col min="14090" max="14090" width="10.5703125" customWidth="1"/>
    <col min="14337" max="14337" width="5.42578125" customWidth="1"/>
    <col min="14338" max="14338" width="26.28515625" customWidth="1"/>
    <col min="14339" max="14339" width="13.28515625" customWidth="1"/>
    <col min="14340" max="14340" width="20.5703125" customWidth="1"/>
    <col min="14341" max="14341" width="1.85546875" customWidth="1"/>
    <col min="14342" max="14342" width="3.42578125" customWidth="1"/>
    <col min="14343" max="14343" width="73.42578125" customWidth="1"/>
    <col min="14344" max="14344" width="7.7109375" customWidth="1"/>
    <col min="14345" max="14345" width="11.5703125" customWidth="1"/>
    <col min="14346" max="14346" width="10.5703125" customWidth="1"/>
    <col min="14593" max="14593" width="5.42578125" customWidth="1"/>
    <col min="14594" max="14594" width="26.28515625" customWidth="1"/>
    <col min="14595" max="14595" width="13.28515625" customWidth="1"/>
    <col min="14596" max="14596" width="20.5703125" customWidth="1"/>
    <col min="14597" max="14597" width="1.85546875" customWidth="1"/>
    <col min="14598" max="14598" width="3.42578125" customWidth="1"/>
    <col min="14599" max="14599" width="73.42578125" customWidth="1"/>
    <col min="14600" max="14600" width="7.7109375" customWidth="1"/>
    <col min="14601" max="14601" width="11.5703125" customWidth="1"/>
    <col min="14602" max="14602" width="10.5703125" customWidth="1"/>
    <col min="14849" max="14849" width="5.42578125" customWidth="1"/>
    <col min="14850" max="14850" width="26.28515625" customWidth="1"/>
    <col min="14851" max="14851" width="13.28515625" customWidth="1"/>
    <col min="14852" max="14852" width="20.5703125" customWidth="1"/>
    <col min="14853" max="14853" width="1.85546875" customWidth="1"/>
    <col min="14854" max="14854" width="3.42578125" customWidth="1"/>
    <col min="14855" max="14855" width="73.42578125" customWidth="1"/>
    <col min="14856" max="14856" width="7.7109375" customWidth="1"/>
    <col min="14857" max="14857" width="11.5703125" customWidth="1"/>
    <col min="14858" max="14858" width="10.5703125" customWidth="1"/>
    <col min="15105" max="15105" width="5.42578125" customWidth="1"/>
    <col min="15106" max="15106" width="26.28515625" customWidth="1"/>
    <col min="15107" max="15107" width="13.28515625" customWidth="1"/>
    <col min="15108" max="15108" width="20.5703125" customWidth="1"/>
    <col min="15109" max="15109" width="1.85546875" customWidth="1"/>
    <col min="15110" max="15110" width="3.42578125" customWidth="1"/>
    <col min="15111" max="15111" width="73.42578125" customWidth="1"/>
    <col min="15112" max="15112" width="7.7109375" customWidth="1"/>
    <col min="15113" max="15113" width="11.5703125" customWidth="1"/>
    <col min="15114" max="15114" width="10.5703125" customWidth="1"/>
    <col min="15361" max="15361" width="5.42578125" customWidth="1"/>
    <col min="15362" max="15362" width="26.28515625" customWidth="1"/>
    <col min="15363" max="15363" width="13.28515625" customWidth="1"/>
    <col min="15364" max="15364" width="20.5703125" customWidth="1"/>
    <col min="15365" max="15365" width="1.85546875" customWidth="1"/>
    <col min="15366" max="15366" width="3.42578125" customWidth="1"/>
    <col min="15367" max="15367" width="73.42578125" customWidth="1"/>
    <col min="15368" max="15368" width="7.7109375" customWidth="1"/>
    <col min="15369" max="15369" width="11.5703125" customWidth="1"/>
    <col min="15370" max="15370" width="10.5703125" customWidth="1"/>
    <col min="15617" max="15617" width="5.42578125" customWidth="1"/>
    <col min="15618" max="15618" width="26.28515625" customWidth="1"/>
    <col min="15619" max="15619" width="13.28515625" customWidth="1"/>
    <col min="15620" max="15620" width="20.5703125" customWidth="1"/>
    <col min="15621" max="15621" width="1.85546875" customWidth="1"/>
    <col min="15622" max="15622" width="3.42578125" customWidth="1"/>
    <col min="15623" max="15623" width="73.42578125" customWidth="1"/>
    <col min="15624" max="15624" width="7.7109375" customWidth="1"/>
    <col min="15625" max="15625" width="11.5703125" customWidth="1"/>
    <col min="15626" max="15626" width="10.5703125" customWidth="1"/>
    <col min="15873" max="15873" width="5.42578125" customWidth="1"/>
    <col min="15874" max="15874" width="26.28515625" customWidth="1"/>
    <col min="15875" max="15875" width="13.28515625" customWidth="1"/>
    <col min="15876" max="15876" width="20.5703125" customWidth="1"/>
    <col min="15877" max="15877" width="1.85546875" customWidth="1"/>
    <col min="15878" max="15878" width="3.42578125" customWidth="1"/>
    <col min="15879" max="15879" width="73.42578125" customWidth="1"/>
    <col min="15880" max="15880" width="7.7109375" customWidth="1"/>
    <col min="15881" max="15881" width="11.5703125" customWidth="1"/>
    <col min="15882" max="15882" width="10.5703125" customWidth="1"/>
    <col min="16129" max="16129" width="5.42578125" customWidth="1"/>
    <col min="16130" max="16130" width="26.28515625" customWidth="1"/>
    <col min="16131" max="16131" width="13.28515625" customWidth="1"/>
    <col min="16132" max="16132" width="20.5703125" customWidth="1"/>
    <col min="16133" max="16133" width="1.85546875" customWidth="1"/>
    <col min="16134" max="16134" width="3.42578125" customWidth="1"/>
    <col min="16135" max="16135" width="73.42578125" customWidth="1"/>
    <col min="16136" max="16136" width="7.7109375" customWidth="1"/>
    <col min="16137" max="16137" width="11.5703125" customWidth="1"/>
    <col min="16138" max="16138" width="10.5703125" customWidth="1"/>
  </cols>
  <sheetData>
    <row r="1" spans="1:10" ht="57.75" customHeight="1">
      <c r="A1" s="294" t="s">
        <v>233</v>
      </c>
      <c r="B1" s="295"/>
      <c r="C1" s="295"/>
      <c r="D1" s="295"/>
      <c r="E1" s="295"/>
      <c r="F1" s="296"/>
      <c r="G1" s="295"/>
      <c r="H1" s="295"/>
      <c r="I1" s="295"/>
      <c r="J1" s="295"/>
    </row>
    <row r="2" spans="1:10" ht="89.25" customHeight="1">
      <c r="A2" s="94" t="s">
        <v>1</v>
      </c>
      <c r="B2" s="94" t="s">
        <v>39</v>
      </c>
      <c r="C2" s="228" t="s">
        <v>309</v>
      </c>
      <c r="D2" s="228" t="s">
        <v>269</v>
      </c>
      <c r="E2" s="21"/>
      <c r="F2" s="526"/>
      <c r="G2" s="528" t="s">
        <v>310</v>
      </c>
      <c r="H2" s="522" t="s">
        <v>181</v>
      </c>
      <c r="I2" s="522" t="s">
        <v>182</v>
      </c>
      <c r="J2" s="522" t="s">
        <v>183</v>
      </c>
    </row>
    <row r="3" spans="1:10" ht="18">
      <c r="A3" s="358">
        <v>1</v>
      </c>
      <c r="B3" s="40" t="s">
        <v>2</v>
      </c>
      <c r="C3" s="58">
        <v>2953</v>
      </c>
      <c r="D3" s="58">
        <v>3338</v>
      </c>
      <c r="E3" s="21"/>
      <c r="F3" s="527"/>
      <c r="G3" s="529"/>
      <c r="H3" s="523"/>
      <c r="I3" s="523"/>
      <c r="J3" s="523"/>
    </row>
    <row r="4" spans="1:10" ht="18">
      <c r="A4" s="144">
        <v>2</v>
      </c>
      <c r="B4" s="127" t="s">
        <v>3</v>
      </c>
      <c r="C4" s="157">
        <v>3174</v>
      </c>
      <c r="D4" s="157">
        <v>3632</v>
      </c>
      <c r="E4" s="21"/>
      <c r="F4" s="229">
        <v>1</v>
      </c>
      <c r="G4" s="230" t="s">
        <v>184</v>
      </c>
      <c r="H4" s="638" t="s">
        <v>185</v>
      </c>
      <c r="I4" s="639" t="s">
        <v>311</v>
      </c>
      <c r="J4" s="639" t="s">
        <v>312</v>
      </c>
    </row>
    <row r="5" spans="1:10" ht="18">
      <c r="A5" s="358">
        <v>3</v>
      </c>
      <c r="B5" s="40" t="s">
        <v>4</v>
      </c>
      <c r="C5" s="58">
        <v>8133</v>
      </c>
      <c r="D5" s="58">
        <v>9090</v>
      </c>
      <c r="E5" s="21"/>
      <c r="F5" s="232"/>
      <c r="G5" s="233" t="s">
        <v>186</v>
      </c>
      <c r="H5" s="234" t="s">
        <v>187</v>
      </c>
      <c r="I5" s="231" t="s">
        <v>313</v>
      </c>
      <c r="J5" s="231" t="s">
        <v>314</v>
      </c>
    </row>
    <row r="6" spans="1:10" ht="18">
      <c r="A6" s="144">
        <v>4</v>
      </c>
      <c r="B6" s="127" t="s">
        <v>5</v>
      </c>
      <c r="C6" s="157">
        <v>19160</v>
      </c>
      <c r="D6" s="157">
        <v>21806</v>
      </c>
      <c r="E6" s="21"/>
      <c r="F6" s="232"/>
      <c r="G6" s="235" t="s">
        <v>133</v>
      </c>
      <c r="H6" s="234" t="s">
        <v>188</v>
      </c>
      <c r="I6" s="231" t="s">
        <v>315</v>
      </c>
      <c r="J6" s="231" t="s">
        <v>316</v>
      </c>
    </row>
    <row r="7" spans="1:10" ht="18">
      <c r="A7" s="358">
        <v>5</v>
      </c>
      <c r="B7" s="40" t="s">
        <v>6</v>
      </c>
      <c r="C7" s="58">
        <v>17030</v>
      </c>
      <c r="D7" s="58">
        <v>18881</v>
      </c>
      <c r="E7" s="21"/>
      <c r="F7" s="232"/>
      <c r="G7" s="235" t="s">
        <v>134</v>
      </c>
      <c r="H7" s="234" t="s">
        <v>189</v>
      </c>
      <c r="I7" s="231" t="s">
        <v>317</v>
      </c>
      <c r="J7" s="231" t="s">
        <v>318</v>
      </c>
    </row>
    <row r="8" spans="1:10" ht="18" customHeight="1">
      <c r="A8" s="144">
        <v>6</v>
      </c>
      <c r="B8" s="127" t="s">
        <v>7</v>
      </c>
      <c r="C8" s="157">
        <v>14475</v>
      </c>
      <c r="D8" s="157">
        <v>16619</v>
      </c>
      <c r="E8" s="21"/>
      <c r="F8" s="534"/>
      <c r="G8" s="535" t="s">
        <v>190</v>
      </c>
      <c r="H8" s="534" t="s">
        <v>191</v>
      </c>
      <c r="I8" s="520">
        <v>5212</v>
      </c>
      <c r="J8" s="520">
        <v>2877</v>
      </c>
    </row>
    <row r="9" spans="1:10" ht="18">
      <c r="A9" s="358">
        <v>7</v>
      </c>
      <c r="B9" s="40" t="s">
        <v>8</v>
      </c>
      <c r="C9" s="58">
        <v>6425</v>
      </c>
      <c r="D9" s="58">
        <v>7140</v>
      </c>
      <c r="E9" s="21"/>
      <c r="F9" s="534"/>
      <c r="G9" s="536"/>
      <c r="H9" s="534"/>
      <c r="I9" s="521"/>
      <c r="J9" s="521"/>
    </row>
    <row r="10" spans="1:10" ht="24.75">
      <c r="A10" s="144">
        <v>8</v>
      </c>
      <c r="B10" s="127" t="s">
        <v>9</v>
      </c>
      <c r="C10" s="157">
        <v>3512</v>
      </c>
      <c r="D10" s="157">
        <v>4106</v>
      </c>
      <c r="E10" s="21"/>
      <c r="F10" s="229"/>
      <c r="G10" s="235" t="s">
        <v>192</v>
      </c>
      <c r="H10" s="234" t="s">
        <v>193</v>
      </c>
      <c r="I10" s="231" t="s">
        <v>319</v>
      </c>
      <c r="J10" s="231" t="s">
        <v>320</v>
      </c>
    </row>
    <row r="11" spans="1:10" ht="18">
      <c r="A11" s="358">
        <v>9</v>
      </c>
      <c r="B11" s="40" t="s">
        <v>10</v>
      </c>
      <c r="C11" s="58">
        <v>6889</v>
      </c>
      <c r="D11" s="58">
        <v>7745</v>
      </c>
      <c r="E11" s="21"/>
      <c r="F11" s="236" t="s">
        <v>90</v>
      </c>
      <c r="G11" s="237" t="s">
        <v>194</v>
      </c>
      <c r="H11" s="640" t="s">
        <v>195</v>
      </c>
      <c r="I11" s="639" t="s">
        <v>321</v>
      </c>
      <c r="J11" s="639" t="s">
        <v>322</v>
      </c>
    </row>
    <row r="12" spans="1:10" ht="18">
      <c r="A12" s="144">
        <v>10</v>
      </c>
      <c r="B12" s="127" t="s">
        <v>11</v>
      </c>
      <c r="C12" s="157">
        <v>2326</v>
      </c>
      <c r="D12" s="157">
        <v>2669</v>
      </c>
      <c r="E12" s="21"/>
      <c r="F12" s="232"/>
      <c r="G12" s="235" t="s">
        <v>135</v>
      </c>
      <c r="H12" s="234" t="s">
        <v>196</v>
      </c>
      <c r="I12" s="231" t="s">
        <v>323</v>
      </c>
      <c r="J12" s="231" t="s">
        <v>323</v>
      </c>
    </row>
    <row r="13" spans="1:10" ht="18">
      <c r="A13" s="358">
        <v>11</v>
      </c>
      <c r="B13" s="40" t="s">
        <v>12</v>
      </c>
      <c r="C13" s="58">
        <v>4138</v>
      </c>
      <c r="D13" s="58">
        <v>4738</v>
      </c>
      <c r="E13" s="21"/>
      <c r="F13" s="232"/>
      <c r="G13" s="235" t="s">
        <v>136</v>
      </c>
      <c r="H13" s="234" t="s">
        <v>197</v>
      </c>
      <c r="I13" s="231" t="s">
        <v>324</v>
      </c>
      <c r="J13" s="231" t="s">
        <v>325</v>
      </c>
    </row>
    <row r="14" spans="1:10" ht="18" customHeight="1">
      <c r="A14" s="144">
        <v>12</v>
      </c>
      <c r="B14" s="127" t="s">
        <v>13</v>
      </c>
      <c r="C14" s="157">
        <v>6441</v>
      </c>
      <c r="D14" s="157">
        <v>7253</v>
      </c>
      <c r="E14" s="21"/>
      <c r="F14" s="530" t="s">
        <v>91</v>
      </c>
      <c r="G14" s="531" t="s">
        <v>198</v>
      </c>
      <c r="H14" s="641" t="s">
        <v>199</v>
      </c>
      <c r="I14" s="642">
        <v>7242</v>
      </c>
      <c r="J14" s="642">
        <v>2850</v>
      </c>
    </row>
    <row r="15" spans="1:10" ht="18">
      <c r="A15" s="358">
        <v>13</v>
      </c>
      <c r="B15" s="40" t="s">
        <v>14</v>
      </c>
      <c r="C15" s="58">
        <v>2596</v>
      </c>
      <c r="D15" s="58">
        <v>2942</v>
      </c>
      <c r="E15" s="21"/>
      <c r="F15" s="530"/>
      <c r="G15" s="532"/>
      <c r="H15" s="641"/>
      <c r="I15" s="643"/>
      <c r="J15" s="643"/>
    </row>
    <row r="16" spans="1:10" ht="18">
      <c r="A16" s="144">
        <v>14</v>
      </c>
      <c r="B16" s="127" t="s">
        <v>15</v>
      </c>
      <c r="C16" s="157">
        <v>4921</v>
      </c>
      <c r="D16" s="157">
        <v>5528</v>
      </c>
      <c r="E16" s="21"/>
      <c r="F16" s="530"/>
      <c r="G16" s="532"/>
      <c r="H16" s="641"/>
      <c r="I16" s="643"/>
      <c r="J16" s="643"/>
    </row>
    <row r="17" spans="1:11" ht="18">
      <c r="A17" s="358">
        <v>15</v>
      </c>
      <c r="B17" s="40" t="s">
        <v>16</v>
      </c>
      <c r="C17" s="58">
        <v>4345</v>
      </c>
      <c r="D17" s="58">
        <v>4871</v>
      </c>
      <c r="E17" s="21"/>
      <c r="F17" s="530"/>
      <c r="G17" s="533"/>
      <c r="H17" s="641"/>
      <c r="I17" s="644"/>
      <c r="J17" s="644"/>
    </row>
    <row r="18" spans="1:11" ht="18">
      <c r="A18" s="144">
        <v>16</v>
      </c>
      <c r="B18" s="127" t="s">
        <v>17</v>
      </c>
      <c r="C18" s="157">
        <v>3676</v>
      </c>
      <c r="D18" s="157">
        <v>4233</v>
      </c>
      <c r="E18" s="21"/>
      <c r="F18" s="238">
        <v>4</v>
      </c>
      <c r="G18" s="239" t="s">
        <v>200</v>
      </c>
      <c r="H18" s="240"/>
      <c r="I18" s="318">
        <f>I14+I11+I4</f>
        <v>155793</v>
      </c>
      <c r="J18" s="318">
        <f>J14+J11+J4</f>
        <v>123681</v>
      </c>
      <c r="K18" s="22"/>
    </row>
    <row r="19" spans="1:11" ht="18">
      <c r="A19" s="358">
        <v>17</v>
      </c>
      <c r="B19" s="40" t="s">
        <v>18</v>
      </c>
      <c r="C19" s="58">
        <v>5050</v>
      </c>
      <c r="D19" s="58">
        <v>5583</v>
      </c>
      <c r="E19" s="21"/>
      <c r="F19" s="241"/>
      <c r="G19" s="21"/>
      <c r="H19" s="21"/>
      <c r="I19" s="21"/>
      <c r="J19" s="21"/>
    </row>
    <row r="20" spans="1:11" ht="18">
      <c r="A20" s="144">
        <v>18</v>
      </c>
      <c r="B20" s="127" t="s">
        <v>19</v>
      </c>
      <c r="C20" s="157">
        <v>8438</v>
      </c>
      <c r="D20" s="157">
        <v>9576</v>
      </c>
      <c r="E20" s="21"/>
      <c r="F20" s="241"/>
      <c r="G20" s="21"/>
      <c r="H20" s="21"/>
      <c r="I20" s="21"/>
      <c r="J20" s="21"/>
    </row>
    <row r="21" spans="1:11" ht="18">
      <c r="A21" s="524" t="s">
        <v>0</v>
      </c>
      <c r="B21" s="525"/>
      <c r="C21" s="318">
        <v>123682</v>
      </c>
      <c r="D21" s="318">
        <v>139750</v>
      </c>
      <c r="E21" s="21"/>
      <c r="F21" s="241"/>
      <c r="G21" s="21"/>
      <c r="H21" s="21"/>
      <c r="I21" s="21"/>
      <c r="J21" s="21"/>
    </row>
    <row r="22" spans="1:11">
      <c r="A22" s="21"/>
      <c r="B22" s="21"/>
      <c r="C22" s="21"/>
      <c r="D22" s="21"/>
      <c r="E22" s="21"/>
      <c r="F22" s="241"/>
      <c r="G22" s="21"/>
      <c r="H22" s="21"/>
      <c r="I22" s="21"/>
      <c r="J22" s="21"/>
    </row>
  </sheetData>
  <mergeCells count="16">
    <mergeCell ref="J8:J9"/>
    <mergeCell ref="J14:J17"/>
    <mergeCell ref="J2:J3"/>
    <mergeCell ref="A21:B21"/>
    <mergeCell ref="F2:F3"/>
    <mergeCell ref="G2:G3"/>
    <mergeCell ref="H2:H3"/>
    <mergeCell ref="I2:I3"/>
    <mergeCell ref="F14:F17"/>
    <mergeCell ref="G14:G17"/>
    <mergeCell ref="H14:H17"/>
    <mergeCell ref="I14:I17"/>
    <mergeCell ref="F8:F9"/>
    <mergeCell ref="G8:G9"/>
    <mergeCell ref="H8:H9"/>
    <mergeCell ref="I8:I9"/>
  </mergeCells>
  <pageMargins left="0.25" right="0.25" top="0.75" bottom="0.75" header="0.3" footer="0.3"/>
  <pageSetup paperSize="9" scale="83" fitToHeight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zoomScale="80" zoomScaleNormal="80" workbookViewId="0">
      <selection activeCell="W12" sqref="W12"/>
    </sheetView>
  </sheetViews>
  <sheetFormatPr defaultRowHeight="12.75"/>
  <cols>
    <col min="1" max="1" width="5" customWidth="1"/>
    <col min="2" max="2" width="23.7109375" customWidth="1"/>
    <col min="4" max="4" width="9.85546875" customWidth="1"/>
    <col min="6" max="6" width="9.85546875" customWidth="1"/>
    <col min="8" max="8" width="11" customWidth="1"/>
    <col min="10" max="10" width="12.7109375" customWidth="1"/>
    <col min="12" max="12" width="9.140625" customWidth="1"/>
    <col min="14" max="14" width="10.85546875" customWidth="1"/>
    <col min="16" max="16" width="11.85546875" customWidth="1"/>
    <col min="18" max="18" width="12.42578125" customWidth="1"/>
    <col min="19" max="19" width="8.85546875" customWidth="1"/>
  </cols>
  <sheetData>
    <row r="1" spans="1:20" ht="23.25">
      <c r="A1" s="167"/>
      <c r="B1" s="558" t="s">
        <v>36</v>
      </c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167"/>
    </row>
    <row r="2" spans="1:20" ht="23.25">
      <c r="A2" s="167"/>
      <c r="B2" s="168"/>
      <c r="C2" s="558" t="s">
        <v>326</v>
      </c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167"/>
    </row>
    <row r="3" spans="1:20" ht="24" thickBot="1">
      <c r="A3" s="169"/>
      <c r="B3" s="169"/>
      <c r="C3" s="169"/>
      <c r="D3" s="169"/>
      <c r="E3" s="170"/>
      <c r="F3" s="170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7"/>
    </row>
    <row r="4" spans="1:20" ht="18.75" thickBot="1">
      <c r="A4" s="551" t="s">
        <v>1</v>
      </c>
      <c r="B4" s="554" t="s">
        <v>39</v>
      </c>
      <c r="C4" s="559" t="s">
        <v>137</v>
      </c>
      <c r="D4" s="560"/>
      <c r="E4" s="560"/>
      <c r="F4" s="560"/>
      <c r="G4" s="560"/>
      <c r="H4" s="560"/>
      <c r="I4" s="561"/>
      <c r="J4" s="562" t="s">
        <v>234</v>
      </c>
      <c r="K4" s="562"/>
      <c r="L4" s="563"/>
      <c r="M4" s="563"/>
      <c r="N4" s="563"/>
      <c r="O4" s="563"/>
      <c r="P4" s="563"/>
      <c r="Q4" s="563"/>
      <c r="R4" s="563"/>
      <c r="S4" s="564"/>
      <c r="T4" s="169"/>
    </row>
    <row r="5" spans="1:20" ht="18" customHeight="1" thickBot="1">
      <c r="A5" s="552"/>
      <c r="B5" s="555"/>
      <c r="C5" s="557" t="s">
        <v>270</v>
      </c>
      <c r="D5" s="538"/>
      <c r="E5" s="539"/>
      <c r="F5" s="537" t="s">
        <v>161</v>
      </c>
      <c r="G5" s="538"/>
      <c r="H5" s="539"/>
      <c r="I5" s="540" t="s">
        <v>222</v>
      </c>
      <c r="J5" s="542" t="s">
        <v>138</v>
      </c>
      <c r="K5" s="543"/>
      <c r="L5" s="544"/>
      <c r="M5" s="544"/>
      <c r="N5" s="544"/>
      <c r="O5" s="544"/>
      <c r="P5" s="545"/>
      <c r="Q5" s="546" t="s">
        <v>139</v>
      </c>
      <c r="R5" s="547"/>
      <c r="S5" s="548"/>
      <c r="T5" s="169"/>
    </row>
    <row r="6" spans="1:20" ht="15.6" customHeight="1" thickBot="1">
      <c r="A6" s="553"/>
      <c r="B6" s="556"/>
      <c r="C6" s="183" t="s">
        <v>29</v>
      </c>
      <c r="D6" s="171" t="s">
        <v>223</v>
      </c>
      <c r="E6" s="171" t="s">
        <v>224</v>
      </c>
      <c r="F6" s="183" t="s">
        <v>29</v>
      </c>
      <c r="G6" s="171" t="s">
        <v>223</v>
      </c>
      <c r="H6" s="171" t="s">
        <v>224</v>
      </c>
      <c r="I6" s="541"/>
      <c r="J6" s="281" t="s">
        <v>29</v>
      </c>
      <c r="K6" s="282" t="s">
        <v>160</v>
      </c>
      <c r="L6" s="283" t="s">
        <v>271</v>
      </c>
      <c r="M6" s="284" t="s">
        <v>162</v>
      </c>
      <c r="N6" s="268" t="s">
        <v>164</v>
      </c>
      <c r="O6" s="267" t="s">
        <v>165</v>
      </c>
      <c r="P6" s="269" t="s">
        <v>163</v>
      </c>
      <c r="Q6" s="184" t="s">
        <v>29</v>
      </c>
      <c r="R6" s="171" t="s">
        <v>160</v>
      </c>
      <c r="S6" s="283" t="s">
        <v>271</v>
      </c>
      <c r="T6" s="266"/>
    </row>
    <row r="7" spans="1:20" ht="18.75" thickTop="1">
      <c r="A7" s="73">
        <v>1</v>
      </c>
      <c r="B7" s="88" t="s">
        <v>2</v>
      </c>
      <c r="C7" s="185">
        <v>163</v>
      </c>
      <c r="D7" s="185">
        <v>38</v>
      </c>
      <c r="E7" s="173">
        <f>C7-D7</f>
        <v>125</v>
      </c>
      <c r="F7" s="173">
        <v>0</v>
      </c>
      <c r="G7" s="173">
        <v>0</v>
      </c>
      <c r="H7" s="173">
        <f>F7-G7</f>
        <v>0</v>
      </c>
      <c r="I7" s="270">
        <f>C7+F7</f>
        <v>163</v>
      </c>
      <c r="J7" s="185">
        <f>K7+L7</f>
        <v>292</v>
      </c>
      <c r="K7" s="187">
        <v>291</v>
      </c>
      <c r="L7" s="187">
        <v>1</v>
      </c>
      <c r="M7" s="285">
        <v>41</v>
      </c>
      <c r="N7" s="173">
        <f t="shared" ref="N7:N24" si="0">K7-M7</f>
        <v>250</v>
      </c>
      <c r="O7" s="173">
        <v>0</v>
      </c>
      <c r="P7" s="186">
        <f t="shared" ref="P7:P24" si="1">L7-O7</f>
        <v>1</v>
      </c>
      <c r="Q7" s="185">
        <f>R7+S7</f>
        <v>278</v>
      </c>
      <c r="R7" s="187">
        <v>277</v>
      </c>
      <c r="S7" s="64">
        <v>1</v>
      </c>
      <c r="T7" s="266"/>
    </row>
    <row r="8" spans="1:20" ht="18">
      <c r="A8" s="188">
        <v>2</v>
      </c>
      <c r="B8" s="272" t="s">
        <v>3</v>
      </c>
      <c r="C8" s="189">
        <v>148</v>
      </c>
      <c r="D8" s="189">
        <v>49</v>
      </c>
      <c r="E8" s="174">
        <f t="shared" ref="E8:E24" si="2">C8-D8</f>
        <v>99</v>
      </c>
      <c r="F8" s="174">
        <v>2</v>
      </c>
      <c r="G8" s="174">
        <v>2</v>
      </c>
      <c r="H8" s="174">
        <f t="shared" ref="H8:H24" si="3">F8-G8</f>
        <v>0</v>
      </c>
      <c r="I8" s="273">
        <f t="shared" ref="I8:I24" si="4">C8+F8</f>
        <v>150</v>
      </c>
      <c r="J8" s="189">
        <f t="shared" ref="J8:J24" si="5">K8+L8</f>
        <v>271</v>
      </c>
      <c r="K8" s="193">
        <v>267</v>
      </c>
      <c r="L8" s="193">
        <v>4</v>
      </c>
      <c r="M8" s="286">
        <v>72</v>
      </c>
      <c r="N8" s="174">
        <f t="shared" si="0"/>
        <v>195</v>
      </c>
      <c r="O8" s="174">
        <v>2</v>
      </c>
      <c r="P8" s="192">
        <f t="shared" si="1"/>
        <v>2</v>
      </c>
      <c r="Q8" s="189">
        <f t="shared" ref="Q8:Q24" si="6">R8+S8</f>
        <v>261</v>
      </c>
      <c r="R8" s="193">
        <v>257</v>
      </c>
      <c r="S8" s="194">
        <v>4</v>
      </c>
      <c r="T8" s="271"/>
    </row>
    <row r="9" spans="1:20" ht="18">
      <c r="A9" s="74">
        <v>3</v>
      </c>
      <c r="B9" s="92" t="s">
        <v>4</v>
      </c>
      <c r="C9" s="185">
        <v>217</v>
      </c>
      <c r="D9" s="185">
        <v>84</v>
      </c>
      <c r="E9" s="173">
        <f t="shared" si="2"/>
        <v>133</v>
      </c>
      <c r="F9" s="173">
        <v>0</v>
      </c>
      <c r="G9" s="173">
        <v>0</v>
      </c>
      <c r="H9" s="173">
        <f t="shared" si="3"/>
        <v>0</v>
      </c>
      <c r="I9" s="270">
        <f t="shared" si="4"/>
        <v>217</v>
      </c>
      <c r="J9" s="185">
        <f t="shared" si="5"/>
        <v>387</v>
      </c>
      <c r="K9" s="187">
        <v>387</v>
      </c>
      <c r="L9" s="187">
        <v>0</v>
      </c>
      <c r="M9" s="285">
        <v>125</v>
      </c>
      <c r="N9" s="173">
        <f t="shared" si="0"/>
        <v>262</v>
      </c>
      <c r="O9" s="173">
        <v>0</v>
      </c>
      <c r="P9" s="186">
        <f t="shared" si="1"/>
        <v>0</v>
      </c>
      <c r="Q9" s="185">
        <f t="shared" si="6"/>
        <v>376</v>
      </c>
      <c r="R9" s="187">
        <v>376</v>
      </c>
      <c r="S9" s="64">
        <v>0</v>
      </c>
      <c r="T9" s="271"/>
    </row>
    <row r="10" spans="1:20" ht="18">
      <c r="A10" s="188">
        <v>4</v>
      </c>
      <c r="B10" s="272" t="s">
        <v>5</v>
      </c>
      <c r="C10" s="189">
        <v>887</v>
      </c>
      <c r="D10" s="189">
        <v>316</v>
      </c>
      <c r="E10" s="174">
        <f t="shared" si="2"/>
        <v>571</v>
      </c>
      <c r="F10" s="174">
        <v>2</v>
      </c>
      <c r="G10" s="174">
        <v>1</v>
      </c>
      <c r="H10" s="174">
        <f t="shared" si="3"/>
        <v>1</v>
      </c>
      <c r="I10" s="273">
        <f t="shared" si="4"/>
        <v>889</v>
      </c>
      <c r="J10" s="189">
        <f t="shared" si="5"/>
        <v>1569</v>
      </c>
      <c r="K10" s="193">
        <v>1558</v>
      </c>
      <c r="L10" s="193">
        <v>11</v>
      </c>
      <c r="M10" s="286">
        <v>510</v>
      </c>
      <c r="N10" s="174">
        <f t="shared" si="0"/>
        <v>1048</v>
      </c>
      <c r="O10" s="174">
        <v>5</v>
      </c>
      <c r="P10" s="192">
        <f t="shared" si="1"/>
        <v>6</v>
      </c>
      <c r="Q10" s="189">
        <f t="shared" si="6"/>
        <v>1519</v>
      </c>
      <c r="R10" s="193">
        <v>1508</v>
      </c>
      <c r="S10" s="194">
        <v>11</v>
      </c>
      <c r="T10" s="271"/>
    </row>
    <row r="11" spans="1:20" ht="18">
      <c r="A11" s="74">
        <v>5</v>
      </c>
      <c r="B11" s="92" t="s">
        <v>6</v>
      </c>
      <c r="C11" s="185">
        <v>550</v>
      </c>
      <c r="D11" s="185">
        <v>227</v>
      </c>
      <c r="E11" s="173">
        <f t="shared" si="2"/>
        <v>323</v>
      </c>
      <c r="F11" s="173">
        <v>10</v>
      </c>
      <c r="G11" s="173">
        <v>4</v>
      </c>
      <c r="H11" s="173">
        <f t="shared" si="3"/>
        <v>6</v>
      </c>
      <c r="I11" s="270">
        <f t="shared" si="4"/>
        <v>560</v>
      </c>
      <c r="J11" s="185">
        <f t="shared" si="5"/>
        <v>961</v>
      </c>
      <c r="K11" s="187">
        <v>941</v>
      </c>
      <c r="L11" s="187">
        <v>20</v>
      </c>
      <c r="M11" s="285">
        <v>336</v>
      </c>
      <c r="N11" s="173">
        <f t="shared" si="0"/>
        <v>605</v>
      </c>
      <c r="O11" s="173">
        <v>8</v>
      </c>
      <c r="P11" s="186">
        <f t="shared" si="1"/>
        <v>12</v>
      </c>
      <c r="Q11" s="185">
        <f t="shared" si="6"/>
        <v>938</v>
      </c>
      <c r="R11" s="187">
        <v>918</v>
      </c>
      <c r="S11" s="64">
        <v>20</v>
      </c>
      <c r="T11" s="271"/>
    </row>
    <row r="12" spans="1:20" ht="18">
      <c r="A12" s="188">
        <v>6</v>
      </c>
      <c r="B12" s="272" t="s">
        <v>7</v>
      </c>
      <c r="C12" s="189">
        <v>638</v>
      </c>
      <c r="D12" s="189">
        <v>171</v>
      </c>
      <c r="E12" s="174">
        <f t="shared" si="2"/>
        <v>467</v>
      </c>
      <c r="F12" s="174">
        <v>4</v>
      </c>
      <c r="G12" s="174">
        <v>0</v>
      </c>
      <c r="H12" s="174">
        <f t="shared" si="3"/>
        <v>4</v>
      </c>
      <c r="I12" s="273">
        <f t="shared" si="4"/>
        <v>642</v>
      </c>
      <c r="J12" s="189">
        <f t="shared" si="5"/>
        <v>1119</v>
      </c>
      <c r="K12" s="193">
        <v>1109</v>
      </c>
      <c r="L12" s="193">
        <v>10</v>
      </c>
      <c r="M12" s="286">
        <v>199</v>
      </c>
      <c r="N12" s="174">
        <f t="shared" si="0"/>
        <v>910</v>
      </c>
      <c r="O12" s="174">
        <v>2</v>
      </c>
      <c r="P12" s="192">
        <f t="shared" si="1"/>
        <v>8</v>
      </c>
      <c r="Q12" s="189">
        <f t="shared" si="6"/>
        <v>1091</v>
      </c>
      <c r="R12" s="193">
        <v>1081</v>
      </c>
      <c r="S12" s="194">
        <v>10</v>
      </c>
      <c r="T12" s="271"/>
    </row>
    <row r="13" spans="1:20" ht="18">
      <c r="A13" s="74">
        <v>7</v>
      </c>
      <c r="B13" s="92" t="s">
        <v>8</v>
      </c>
      <c r="C13" s="185">
        <v>219</v>
      </c>
      <c r="D13" s="185">
        <v>77</v>
      </c>
      <c r="E13" s="173">
        <f t="shared" si="2"/>
        <v>142</v>
      </c>
      <c r="F13" s="173">
        <v>3</v>
      </c>
      <c r="G13" s="173">
        <v>2</v>
      </c>
      <c r="H13" s="173">
        <f t="shared" si="3"/>
        <v>1</v>
      </c>
      <c r="I13" s="270">
        <f t="shared" si="4"/>
        <v>222</v>
      </c>
      <c r="J13" s="185">
        <f t="shared" si="5"/>
        <v>432</v>
      </c>
      <c r="K13" s="187">
        <v>425</v>
      </c>
      <c r="L13" s="187">
        <v>7</v>
      </c>
      <c r="M13" s="285">
        <v>135</v>
      </c>
      <c r="N13" s="173">
        <f t="shared" si="0"/>
        <v>290</v>
      </c>
      <c r="O13" s="173">
        <v>2</v>
      </c>
      <c r="P13" s="186">
        <f t="shared" si="1"/>
        <v>5</v>
      </c>
      <c r="Q13" s="185">
        <f t="shared" si="6"/>
        <v>415</v>
      </c>
      <c r="R13" s="187">
        <v>408</v>
      </c>
      <c r="S13" s="64">
        <v>7</v>
      </c>
      <c r="T13" s="271"/>
    </row>
    <row r="14" spans="1:20" ht="18">
      <c r="A14" s="188">
        <v>8</v>
      </c>
      <c r="B14" s="272" t="s">
        <v>9</v>
      </c>
      <c r="C14" s="189">
        <v>173</v>
      </c>
      <c r="D14" s="189">
        <v>25</v>
      </c>
      <c r="E14" s="174">
        <f t="shared" si="2"/>
        <v>148</v>
      </c>
      <c r="F14" s="174">
        <v>3</v>
      </c>
      <c r="G14" s="174">
        <v>0</v>
      </c>
      <c r="H14" s="174">
        <f t="shared" si="3"/>
        <v>3</v>
      </c>
      <c r="I14" s="273">
        <f t="shared" si="4"/>
        <v>176</v>
      </c>
      <c r="J14" s="189">
        <f t="shared" si="5"/>
        <v>298</v>
      </c>
      <c r="K14" s="193">
        <v>291</v>
      </c>
      <c r="L14" s="193">
        <v>7</v>
      </c>
      <c r="M14" s="286">
        <v>29</v>
      </c>
      <c r="N14" s="174">
        <f t="shared" si="0"/>
        <v>262</v>
      </c>
      <c r="O14" s="174">
        <v>0</v>
      </c>
      <c r="P14" s="192">
        <f t="shared" si="1"/>
        <v>7</v>
      </c>
      <c r="Q14" s="189">
        <f t="shared" si="6"/>
        <v>285</v>
      </c>
      <c r="R14" s="193">
        <v>278</v>
      </c>
      <c r="S14" s="194">
        <v>7</v>
      </c>
      <c r="T14" s="271"/>
    </row>
    <row r="15" spans="1:20" ht="18">
      <c r="A15" s="74">
        <v>9</v>
      </c>
      <c r="B15" s="92" t="s">
        <v>10</v>
      </c>
      <c r="C15" s="185">
        <v>288</v>
      </c>
      <c r="D15" s="185">
        <v>104</v>
      </c>
      <c r="E15" s="173">
        <f t="shared" si="2"/>
        <v>184</v>
      </c>
      <c r="F15" s="173">
        <v>0</v>
      </c>
      <c r="G15" s="173">
        <v>0</v>
      </c>
      <c r="H15" s="173">
        <f t="shared" si="3"/>
        <v>0</v>
      </c>
      <c r="I15" s="270">
        <f t="shared" si="4"/>
        <v>288</v>
      </c>
      <c r="J15" s="185">
        <f t="shared" si="5"/>
        <v>496</v>
      </c>
      <c r="K15" s="187">
        <v>487</v>
      </c>
      <c r="L15" s="187">
        <v>9</v>
      </c>
      <c r="M15" s="285">
        <v>158</v>
      </c>
      <c r="N15" s="173">
        <f t="shared" si="0"/>
        <v>329</v>
      </c>
      <c r="O15" s="173">
        <v>4</v>
      </c>
      <c r="P15" s="186">
        <f t="shared" si="1"/>
        <v>5</v>
      </c>
      <c r="Q15" s="185">
        <f t="shared" si="6"/>
        <v>488</v>
      </c>
      <c r="R15" s="187">
        <v>479</v>
      </c>
      <c r="S15" s="64">
        <v>9</v>
      </c>
      <c r="T15" s="271"/>
    </row>
    <row r="16" spans="1:20" ht="18">
      <c r="A16" s="188">
        <v>10</v>
      </c>
      <c r="B16" s="272" t="s">
        <v>11</v>
      </c>
      <c r="C16" s="189">
        <v>97</v>
      </c>
      <c r="D16" s="189">
        <v>20</v>
      </c>
      <c r="E16" s="174">
        <f t="shared" si="2"/>
        <v>77</v>
      </c>
      <c r="F16" s="174">
        <v>1</v>
      </c>
      <c r="G16" s="174">
        <v>1</v>
      </c>
      <c r="H16" s="174">
        <f t="shared" si="3"/>
        <v>0</v>
      </c>
      <c r="I16" s="273">
        <f t="shared" si="4"/>
        <v>98</v>
      </c>
      <c r="J16" s="189">
        <f t="shared" si="5"/>
        <v>164</v>
      </c>
      <c r="K16" s="193">
        <v>162</v>
      </c>
      <c r="L16" s="193">
        <v>2</v>
      </c>
      <c r="M16" s="286">
        <v>37</v>
      </c>
      <c r="N16" s="174">
        <f t="shared" si="0"/>
        <v>125</v>
      </c>
      <c r="O16" s="174">
        <v>2</v>
      </c>
      <c r="P16" s="192">
        <f t="shared" si="1"/>
        <v>0</v>
      </c>
      <c r="Q16" s="189">
        <f t="shared" si="6"/>
        <v>158</v>
      </c>
      <c r="R16" s="193">
        <v>156</v>
      </c>
      <c r="S16" s="194">
        <v>2</v>
      </c>
      <c r="T16" s="271"/>
    </row>
    <row r="17" spans="1:20" ht="18">
      <c r="A17" s="74">
        <v>11</v>
      </c>
      <c r="B17" s="92" t="s">
        <v>12</v>
      </c>
      <c r="C17" s="185">
        <v>252</v>
      </c>
      <c r="D17" s="185">
        <v>95</v>
      </c>
      <c r="E17" s="173">
        <f t="shared" si="2"/>
        <v>157</v>
      </c>
      <c r="F17" s="173">
        <v>2</v>
      </c>
      <c r="G17" s="173">
        <v>1</v>
      </c>
      <c r="H17" s="173">
        <f t="shared" si="3"/>
        <v>1</v>
      </c>
      <c r="I17" s="270">
        <f t="shared" si="4"/>
        <v>254</v>
      </c>
      <c r="J17" s="185">
        <f t="shared" si="5"/>
        <v>431</v>
      </c>
      <c r="K17" s="187">
        <v>423</v>
      </c>
      <c r="L17" s="187">
        <v>8</v>
      </c>
      <c r="M17" s="285">
        <v>152</v>
      </c>
      <c r="N17" s="173">
        <f t="shared" si="0"/>
        <v>271</v>
      </c>
      <c r="O17" s="173">
        <v>3</v>
      </c>
      <c r="P17" s="186">
        <f t="shared" si="1"/>
        <v>5</v>
      </c>
      <c r="Q17" s="185">
        <f t="shared" si="6"/>
        <v>413</v>
      </c>
      <c r="R17" s="187">
        <v>406</v>
      </c>
      <c r="S17" s="64">
        <v>7</v>
      </c>
      <c r="T17" s="271"/>
    </row>
    <row r="18" spans="1:20" ht="18">
      <c r="A18" s="188">
        <v>12</v>
      </c>
      <c r="B18" s="272" t="s">
        <v>13</v>
      </c>
      <c r="C18" s="189">
        <v>237</v>
      </c>
      <c r="D18" s="189">
        <v>76</v>
      </c>
      <c r="E18" s="174">
        <f t="shared" si="2"/>
        <v>161</v>
      </c>
      <c r="F18" s="174">
        <v>0</v>
      </c>
      <c r="G18" s="174">
        <v>0</v>
      </c>
      <c r="H18" s="174">
        <f t="shared" si="3"/>
        <v>0</v>
      </c>
      <c r="I18" s="273">
        <f t="shared" si="4"/>
        <v>237</v>
      </c>
      <c r="J18" s="189">
        <f t="shared" si="5"/>
        <v>414</v>
      </c>
      <c r="K18" s="193">
        <v>413</v>
      </c>
      <c r="L18" s="193">
        <v>1</v>
      </c>
      <c r="M18" s="286">
        <v>108</v>
      </c>
      <c r="N18" s="174">
        <f t="shared" si="0"/>
        <v>305</v>
      </c>
      <c r="O18" s="174">
        <v>0</v>
      </c>
      <c r="P18" s="192">
        <f t="shared" si="1"/>
        <v>1</v>
      </c>
      <c r="Q18" s="189">
        <f t="shared" si="6"/>
        <v>403</v>
      </c>
      <c r="R18" s="193">
        <v>402</v>
      </c>
      <c r="S18" s="194">
        <v>1</v>
      </c>
      <c r="T18" s="271"/>
    </row>
    <row r="19" spans="1:20" ht="18">
      <c r="A19" s="74">
        <v>13</v>
      </c>
      <c r="B19" s="92" t="s">
        <v>14</v>
      </c>
      <c r="C19" s="185">
        <v>113</v>
      </c>
      <c r="D19" s="185">
        <v>46</v>
      </c>
      <c r="E19" s="173">
        <f t="shared" si="2"/>
        <v>67</v>
      </c>
      <c r="F19" s="173">
        <v>2</v>
      </c>
      <c r="G19" s="173">
        <v>0</v>
      </c>
      <c r="H19" s="173">
        <f t="shared" si="3"/>
        <v>2</v>
      </c>
      <c r="I19" s="270">
        <f t="shared" si="4"/>
        <v>115</v>
      </c>
      <c r="J19" s="185">
        <f t="shared" si="5"/>
        <v>179</v>
      </c>
      <c r="K19" s="187">
        <v>176</v>
      </c>
      <c r="L19" s="187">
        <v>3</v>
      </c>
      <c r="M19" s="285">
        <v>48</v>
      </c>
      <c r="N19" s="173">
        <f t="shared" si="0"/>
        <v>128</v>
      </c>
      <c r="O19" s="173">
        <v>0</v>
      </c>
      <c r="P19" s="186">
        <f t="shared" si="1"/>
        <v>3</v>
      </c>
      <c r="Q19" s="185">
        <f t="shared" si="6"/>
        <v>176</v>
      </c>
      <c r="R19" s="187">
        <v>173</v>
      </c>
      <c r="S19" s="64">
        <v>3</v>
      </c>
      <c r="T19" s="271"/>
    </row>
    <row r="20" spans="1:20" ht="18">
      <c r="A20" s="188">
        <v>14</v>
      </c>
      <c r="B20" s="272" t="s">
        <v>15</v>
      </c>
      <c r="C20" s="189">
        <v>187</v>
      </c>
      <c r="D20" s="189">
        <v>72</v>
      </c>
      <c r="E20" s="174">
        <f t="shared" si="2"/>
        <v>115</v>
      </c>
      <c r="F20" s="174">
        <v>1</v>
      </c>
      <c r="G20" s="174">
        <v>0</v>
      </c>
      <c r="H20" s="174">
        <f t="shared" si="3"/>
        <v>1</v>
      </c>
      <c r="I20" s="273">
        <f t="shared" si="4"/>
        <v>188</v>
      </c>
      <c r="J20" s="189">
        <f t="shared" si="5"/>
        <v>324</v>
      </c>
      <c r="K20" s="193">
        <v>323</v>
      </c>
      <c r="L20" s="193">
        <v>1</v>
      </c>
      <c r="M20" s="286">
        <v>100</v>
      </c>
      <c r="N20" s="174">
        <f t="shared" si="0"/>
        <v>223</v>
      </c>
      <c r="O20" s="174">
        <v>0</v>
      </c>
      <c r="P20" s="192">
        <f t="shared" si="1"/>
        <v>1</v>
      </c>
      <c r="Q20" s="189">
        <f t="shared" si="6"/>
        <v>311</v>
      </c>
      <c r="R20" s="193">
        <v>310</v>
      </c>
      <c r="S20" s="194">
        <v>1</v>
      </c>
      <c r="T20" s="271"/>
    </row>
    <row r="21" spans="1:20" ht="18">
      <c r="A21" s="74">
        <v>15</v>
      </c>
      <c r="B21" s="92" t="s">
        <v>16</v>
      </c>
      <c r="C21" s="185">
        <v>185</v>
      </c>
      <c r="D21" s="185">
        <v>57</v>
      </c>
      <c r="E21" s="173">
        <f t="shared" si="2"/>
        <v>128</v>
      </c>
      <c r="F21" s="175">
        <v>0</v>
      </c>
      <c r="G21" s="173">
        <v>0</v>
      </c>
      <c r="H21" s="173">
        <f t="shared" si="3"/>
        <v>0</v>
      </c>
      <c r="I21" s="270">
        <f t="shared" si="4"/>
        <v>185</v>
      </c>
      <c r="J21" s="185">
        <f t="shared" si="5"/>
        <v>308</v>
      </c>
      <c r="K21" s="187">
        <v>306</v>
      </c>
      <c r="L21" s="187">
        <v>2</v>
      </c>
      <c r="M21" s="285">
        <v>68</v>
      </c>
      <c r="N21" s="173">
        <f t="shared" si="0"/>
        <v>238</v>
      </c>
      <c r="O21" s="173">
        <v>0</v>
      </c>
      <c r="P21" s="186">
        <f t="shared" si="1"/>
        <v>2</v>
      </c>
      <c r="Q21" s="185">
        <f t="shared" si="6"/>
        <v>300</v>
      </c>
      <c r="R21" s="187">
        <v>298</v>
      </c>
      <c r="S21" s="64">
        <v>2</v>
      </c>
      <c r="T21" s="271"/>
    </row>
    <row r="22" spans="1:20" ht="18">
      <c r="A22" s="188">
        <v>16</v>
      </c>
      <c r="B22" s="272" t="s">
        <v>17</v>
      </c>
      <c r="C22" s="189">
        <v>143</v>
      </c>
      <c r="D22" s="189">
        <v>17</v>
      </c>
      <c r="E22" s="174">
        <f t="shared" si="2"/>
        <v>126</v>
      </c>
      <c r="F22" s="191">
        <v>1</v>
      </c>
      <c r="G22" s="174">
        <v>0</v>
      </c>
      <c r="H22" s="174">
        <f t="shared" si="3"/>
        <v>1</v>
      </c>
      <c r="I22" s="273">
        <f t="shared" si="4"/>
        <v>144</v>
      </c>
      <c r="J22" s="189">
        <f t="shared" si="5"/>
        <v>248</v>
      </c>
      <c r="K22" s="193">
        <v>241</v>
      </c>
      <c r="L22" s="193">
        <v>7</v>
      </c>
      <c r="M22" s="286">
        <v>27</v>
      </c>
      <c r="N22" s="174">
        <f t="shared" si="0"/>
        <v>214</v>
      </c>
      <c r="O22" s="174">
        <v>2</v>
      </c>
      <c r="P22" s="192">
        <f t="shared" si="1"/>
        <v>5</v>
      </c>
      <c r="Q22" s="189">
        <f t="shared" si="6"/>
        <v>240</v>
      </c>
      <c r="R22" s="193">
        <v>233</v>
      </c>
      <c r="S22" s="194">
        <v>7</v>
      </c>
      <c r="T22" s="271"/>
    </row>
    <row r="23" spans="1:20" ht="18">
      <c r="A23" s="74">
        <v>17</v>
      </c>
      <c r="B23" s="92" t="s">
        <v>18</v>
      </c>
      <c r="C23" s="185">
        <v>197</v>
      </c>
      <c r="D23" s="185">
        <v>70</v>
      </c>
      <c r="E23" s="173">
        <f t="shared" si="2"/>
        <v>127</v>
      </c>
      <c r="F23" s="175">
        <v>1</v>
      </c>
      <c r="G23" s="173">
        <v>1</v>
      </c>
      <c r="H23" s="173">
        <f t="shared" si="3"/>
        <v>0</v>
      </c>
      <c r="I23" s="270">
        <f t="shared" si="4"/>
        <v>198</v>
      </c>
      <c r="J23" s="185">
        <f t="shared" si="5"/>
        <v>352</v>
      </c>
      <c r="K23" s="187">
        <v>349</v>
      </c>
      <c r="L23" s="187">
        <v>3</v>
      </c>
      <c r="M23" s="285">
        <v>111</v>
      </c>
      <c r="N23" s="173">
        <f t="shared" si="0"/>
        <v>238</v>
      </c>
      <c r="O23" s="173">
        <v>2</v>
      </c>
      <c r="P23" s="186">
        <f t="shared" si="1"/>
        <v>1</v>
      </c>
      <c r="Q23" s="185">
        <f t="shared" si="6"/>
        <v>343</v>
      </c>
      <c r="R23" s="187">
        <v>340</v>
      </c>
      <c r="S23" s="64">
        <v>3</v>
      </c>
      <c r="T23" s="271"/>
    </row>
    <row r="24" spans="1:20" ht="18.75" thickBot="1">
      <c r="A24" s="195">
        <v>18</v>
      </c>
      <c r="B24" s="274" t="s">
        <v>19</v>
      </c>
      <c r="C24" s="275">
        <v>382</v>
      </c>
      <c r="D24" s="275">
        <v>128</v>
      </c>
      <c r="E24" s="276">
        <f t="shared" si="2"/>
        <v>254</v>
      </c>
      <c r="F24" s="277">
        <v>2</v>
      </c>
      <c r="G24" s="276">
        <v>0</v>
      </c>
      <c r="H24" s="276">
        <f t="shared" si="3"/>
        <v>2</v>
      </c>
      <c r="I24" s="278">
        <f t="shared" si="4"/>
        <v>384</v>
      </c>
      <c r="J24" s="196">
        <f t="shared" si="5"/>
        <v>663</v>
      </c>
      <c r="K24" s="199">
        <v>659</v>
      </c>
      <c r="L24" s="199">
        <v>4</v>
      </c>
      <c r="M24" s="287">
        <v>203</v>
      </c>
      <c r="N24" s="197">
        <f t="shared" si="0"/>
        <v>456</v>
      </c>
      <c r="O24" s="197">
        <v>1</v>
      </c>
      <c r="P24" s="198">
        <f t="shared" si="1"/>
        <v>3</v>
      </c>
      <c r="Q24" s="196">
        <f t="shared" si="6"/>
        <v>648</v>
      </c>
      <c r="R24" s="199">
        <v>644</v>
      </c>
      <c r="S24" s="242">
        <v>4</v>
      </c>
      <c r="T24" s="271"/>
    </row>
    <row r="25" spans="1:20" ht="18.75" thickBot="1">
      <c r="A25" s="549" t="s">
        <v>0</v>
      </c>
      <c r="B25" s="550"/>
      <c r="C25" s="200">
        <v>5076</v>
      </c>
      <c r="D25" s="200">
        <f>SUM(D7:D24)</f>
        <v>1672</v>
      </c>
      <c r="E25" s="200">
        <f>SUM(E7:E24)</f>
        <v>3404</v>
      </c>
      <c r="F25" s="200">
        <v>34</v>
      </c>
      <c r="G25" s="200">
        <f>SUM(G7:G24)</f>
        <v>12</v>
      </c>
      <c r="H25" s="200">
        <f>SUM(H7:H24)</f>
        <v>22</v>
      </c>
      <c r="I25" s="200">
        <f>SUM(I7:I24)</f>
        <v>5110</v>
      </c>
      <c r="J25" s="243">
        <f>SUM(J7:J24)</f>
        <v>8908</v>
      </c>
      <c r="K25" s="243">
        <v>8808</v>
      </c>
      <c r="L25" s="243">
        <v>100</v>
      </c>
      <c r="M25" s="243">
        <v>2459</v>
      </c>
      <c r="N25" s="200">
        <f>SUM(N7:N24)</f>
        <v>6349</v>
      </c>
      <c r="O25" s="200">
        <f>SUM(O7:O24)</f>
        <v>33</v>
      </c>
      <c r="P25" s="200">
        <f>SUM(P7:P24)</f>
        <v>67</v>
      </c>
      <c r="Q25" s="200">
        <f>SUM(Q7:Q24)</f>
        <v>8643</v>
      </c>
      <c r="R25" s="200">
        <v>8544</v>
      </c>
      <c r="S25" s="200">
        <v>99</v>
      </c>
      <c r="T25" s="271"/>
    </row>
    <row r="26" spans="1:20" ht="18.75" thickBot="1">
      <c r="A26" s="549" t="s">
        <v>0</v>
      </c>
      <c r="B26" s="550"/>
      <c r="C26" s="200"/>
      <c r="D26" s="200"/>
      <c r="E26" s="200"/>
      <c r="F26" s="200"/>
      <c r="G26" s="200"/>
      <c r="H26" s="200"/>
      <c r="I26" s="200"/>
      <c r="J26" s="243"/>
      <c r="K26" s="243"/>
      <c r="L26" s="243"/>
      <c r="M26" s="288"/>
      <c r="N26" s="200"/>
      <c r="O26" s="200"/>
      <c r="P26" s="200"/>
      <c r="Q26" s="200"/>
      <c r="R26" s="200"/>
      <c r="S26" s="200"/>
      <c r="T26" s="266"/>
    </row>
    <row r="27" spans="1:20">
      <c r="A27" s="266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</row>
  </sheetData>
  <mergeCells count="13">
    <mergeCell ref="B1:S1"/>
    <mergeCell ref="C2:S2"/>
    <mergeCell ref="B4:B6"/>
    <mergeCell ref="C4:I4"/>
    <mergeCell ref="J4:S4"/>
    <mergeCell ref="C5:E5"/>
    <mergeCell ref="F5:H5"/>
    <mergeCell ref="I5:I6"/>
    <mergeCell ref="J5:P5"/>
    <mergeCell ref="Q5:S5"/>
    <mergeCell ref="A26:B26"/>
    <mergeCell ref="A4:A6"/>
    <mergeCell ref="A25:B25"/>
  </mergeCells>
  <phoneticPr fontId="21" type="noConversion"/>
  <pageMargins left="0.25" right="0.25" top="0.75" bottom="0.75" header="0.3" footer="0.3"/>
  <pageSetup paperSize="9" scale="73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="60" zoomScaleNormal="60" workbookViewId="0">
      <selection activeCell="Q14" sqref="Q14"/>
    </sheetView>
  </sheetViews>
  <sheetFormatPr defaultRowHeight="12.75"/>
  <cols>
    <col min="1" max="1" width="5.5703125" customWidth="1"/>
    <col min="2" max="2" width="25.42578125" customWidth="1"/>
    <col min="3" max="3" width="17.28515625" customWidth="1"/>
    <col min="4" max="4" width="12.7109375" customWidth="1"/>
    <col min="5" max="5" width="18.7109375" customWidth="1"/>
    <col min="6" max="6" width="13.85546875" customWidth="1"/>
  </cols>
  <sheetData>
    <row r="1" spans="1:6" ht="106.15" customHeight="1">
      <c r="A1" s="567" t="s">
        <v>212</v>
      </c>
      <c r="B1" s="567"/>
      <c r="C1" s="567"/>
      <c r="D1" s="567"/>
      <c r="E1" s="567"/>
      <c r="F1" s="462"/>
    </row>
    <row r="2" spans="1:6" ht="18.75">
      <c r="A2" s="645" t="s">
        <v>327</v>
      </c>
      <c r="B2" s="645"/>
      <c r="C2" s="645"/>
      <c r="D2" s="645"/>
      <c r="E2" s="645"/>
      <c r="F2" s="462"/>
    </row>
    <row r="3" spans="1:6" ht="18.75">
      <c r="A3" s="367"/>
      <c r="B3" s="367"/>
      <c r="C3" s="367"/>
      <c r="D3" s="367"/>
      <c r="E3" s="367"/>
      <c r="F3" s="14"/>
    </row>
    <row r="4" spans="1:6" ht="21.75" customHeight="1">
      <c r="A4" s="570" t="s">
        <v>38</v>
      </c>
      <c r="B4" s="570" t="s">
        <v>39</v>
      </c>
      <c r="C4" s="568" t="s">
        <v>282</v>
      </c>
      <c r="D4" s="569"/>
      <c r="E4" s="568" t="s">
        <v>213</v>
      </c>
      <c r="F4" s="569"/>
    </row>
    <row r="5" spans="1:6" ht="52.5" customHeight="1" thickBot="1">
      <c r="A5" s="569"/>
      <c r="B5" s="569"/>
      <c r="C5" s="76" t="s">
        <v>283</v>
      </c>
      <c r="D5" s="76" t="s">
        <v>62</v>
      </c>
      <c r="E5" s="76" t="s">
        <v>283</v>
      </c>
      <c r="F5" s="76" t="s">
        <v>62</v>
      </c>
    </row>
    <row r="6" spans="1:6" ht="27.95" customHeight="1" thickTop="1">
      <c r="A6" s="33">
        <v>1</v>
      </c>
      <c r="B6" s="34" t="s">
        <v>2</v>
      </c>
      <c r="C6" s="352">
        <v>14</v>
      </c>
      <c r="D6" s="352">
        <v>14</v>
      </c>
      <c r="E6" s="352">
        <v>70</v>
      </c>
      <c r="F6" s="352">
        <v>70</v>
      </c>
    </row>
    <row r="7" spans="1:6" ht="27.95" customHeight="1">
      <c r="A7" s="126">
        <v>2</v>
      </c>
      <c r="B7" s="127" t="s">
        <v>3</v>
      </c>
      <c r="C7" s="353">
        <v>23</v>
      </c>
      <c r="D7" s="353">
        <v>21</v>
      </c>
      <c r="E7" s="353">
        <v>41</v>
      </c>
      <c r="F7" s="353">
        <v>41</v>
      </c>
    </row>
    <row r="8" spans="1:6" ht="27.95" customHeight="1">
      <c r="A8" s="24">
        <v>3</v>
      </c>
      <c r="B8" s="40" t="s">
        <v>4</v>
      </c>
      <c r="C8" s="354">
        <v>43</v>
      </c>
      <c r="D8" s="354">
        <v>40</v>
      </c>
      <c r="E8" s="354">
        <v>72</v>
      </c>
      <c r="F8" s="354">
        <v>72</v>
      </c>
    </row>
    <row r="9" spans="1:6" ht="27.95" customHeight="1">
      <c r="A9" s="126">
        <v>4</v>
      </c>
      <c r="B9" s="127" t="s">
        <v>5</v>
      </c>
      <c r="C9" s="353">
        <v>754</v>
      </c>
      <c r="D9" s="353">
        <v>742</v>
      </c>
      <c r="E9" s="353">
        <v>139</v>
      </c>
      <c r="F9" s="353">
        <v>139</v>
      </c>
    </row>
    <row r="10" spans="1:6" ht="27.95" customHeight="1">
      <c r="A10" s="24">
        <v>5</v>
      </c>
      <c r="B10" s="40" t="s">
        <v>6</v>
      </c>
      <c r="C10" s="354">
        <v>221</v>
      </c>
      <c r="D10" s="354">
        <v>217</v>
      </c>
      <c r="E10" s="354">
        <v>70</v>
      </c>
      <c r="F10" s="354">
        <v>70</v>
      </c>
    </row>
    <row r="11" spans="1:6" ht="27.95" customHeight="1">
      <c r="A11" s="126">
        <v>6</v>
      </c>
      <c r="B11" s="127" t="s">
        <v>7</v>
      </c>
      <c r="C11" s="353">
        <v>313</v>
      </c>
      <c r="D11" s="353">
        <v>305</v>
      </c>
      <c r="E11" s="353">
        <v>181</v>
      </c>
      <c r="F11" s="353">
        <v>181</v>
      </c>
    </row>
    <row r="12" spans="1:6" ht="27.95" customHeight="1">
      <c r="A12" s="24">
        <v>7</v>
      </c>
      <c r="B12" s="40" t="s">
        <v>8</v>
      </c>
      <c r="C12" s="354">
        <v>131</v>
      </c>
      <c r="D12" s="354">
        <v>129</v>
      </c>
      <c r="E12" s="354">
        <v>42</v>
      </c>
      <c r="F12" s="354">
        <v>42</v>
      </c>
    </row>
    <row r="13" spans="1:6" ht="27.95" customHeight="1">
      <c r="A13" s="126">
        <v>8</v>
      </c>
      <c r="B13" s="127" t="s">
        <v>9</v>
      </c>
      <c r="C13" s="353">
        <v>55</v>
      </c>
      <c r="D13" s="353">
        <v>54</v>
      </c>
      <c r="E13" s="353">
        <v>57</v>
      </c>
      <c r="F13" s="353">
        <v>57</v>
      </c>
    </row>
    <row r="14" spans="1:6" ht="27.95" customHeight="1">
      <c r="A14" s="24">
        <v>9</v>
      </c>
      <c r="B14" s="40" t="s">
        <v>10</v>
      </c>
      <c r="C14" s="354">
        <v>98</v>
      </c>
      <c r="D14" s="354">
        <v>97</v>
      </c>
      <c r="E14" s="354">
        <v>85</v>
      </c>
      <c r="F14" s="354">
        <v>85</v>
      </c>
    </row>
    <row r="15" spans="1:6" ht="27.95" customHeight="1">
      <c r="A15" s="126">
        <v>10</v>
      </c>
      <c r="B15" s="127" t="s">
        <v>11</v>
      </c>
      <c r="C15" s="353">
        <v>43</v>
      </c>
      <c r="D15" s="353">
        <v>42</v>
      </c>
      <c r="E15" s="353">
        <v>11</v>
      </c>
      <c r="F15" s="353">
        <v>11</v>
      </c>
    </row>
    <row r="16" spans="1:6" ht="27.95" customHeight="1">
      <c r="A16" s="24">
        <v>11</v>
      </c>
      <c r="B16" s="40" t="s">
        <v>12</v>
      </c>
      <c r="C16" s="354">
        <v>95</v>
      </c>
      <c r="D16" s="354">
        <v>94</v>
      </c>
      <c r="E16" s="354">
        <v>31</v>
      </c>
      <c r="F16" s="354">
        <v>31</v>
      </c>
    </row>
    <row r="17" spans="1:6" ht="27.95" customHeight="1">
      <c r="A17" s="126">
        <v>12</v>
      </c>
      <c r="B17" s="127" t="s">
        <v>13</v>
      </c>
      <c r="C17" s="353">
        <v>123</v>
      </c>
      <c r="D17" s="353">
        <v>119</v>
      </c>
      <c r="E17" s="353">
        <v>73</v>
      </c>
      <c r="F17" s="353">
        <v>73</v>
      </c>
    </row>
    <row r="18" spans="1:6" ht="27.95" customHeight="1">
      <c r="A18" s="24">
        <v>13</v>
      </c>
      <c r="B18" s="40" t="s">
        <v>14</v>
      </c>
      <c r="C18" s="354">
        <v>12</v>
      </c>
      <c r="D18" s="354">
        <v>11</v>
      </c>
      <c r="E18" s="354">
        <v>53</v>
      </c>
      <c r="F18" s="354">
        <v>53</v>
      </c>
    </row>
    <row r="19" spans="1:6" ht="27.95" customHeight="1">
      <c r="A19" s="126">
        <v>14</v>
      </c>
      <c r="B19" s="127" t="s">
        <v>15</v>
      </c>
      <c r="C19" s="353">
        <v>160</v>
      </c>
      <c r="D19" s="353">
        <v>153</v>
      </c>
      <c r="E19" s="353">
        <v>67</v>
      </c>
      <c r="F19" s="353">
        <v>67</v>
      </c>
    </row>
    <row r="20" spans="1:6" ht="27.95" customHeight="1">
      <c r="A20" s="24">
        <v>15</v>
      </c>
      <c r="B20" s="40" t="s">
        <v>16</v>
      </c>
      <c r="C20" s="354">
        <v>25</v>
      </c>
      <c r="D20" s="354">
        <v>25</v>
      </c>
      <c r="E20" s="354">
        <v>46</v>
      </c>
      <c r="F20" s="354">
        <v>46</v>
      </c>
    </row>
    <row r="21" spans="1:6" ht="27.95" customHeight="1">
      <c r="A21" s="126">
        <v>16</v>
      </c>
      <c r="B21" s="127" t="s">
        <v>17</v>
      </c>
      <c r="C21" s="353">
        <v>98</v>
      </c>
      <c r="D21" s="353">
        <v>96</v>
      </c>
      <c r="E21" s="353">
        <v>31</v>
      </c>
      <c r="F21" s="353">
        <v>31</v>
      </c>
    </row>
    <row r="22" spans="1:6" ht="27.95" customHeight="1">
      <c r="A22" s="24">
        <v>17</v>
      </c>
      <c r="B22" s="40" t="s">
        <v>18</v>
      </c>
      <c r="C22" s="354">
        <v>54</v>
      </c>
      <c r="D22" s="354">
        <v>54</v>
      </c>
      <c r="E22" s="354">
        <v>91</v>
      </c>
      <c r="F22" s="354">
        <v>91</v>
      </c>
    </row>
    <row r="23" spans="1:6" ht="27.95" customHeight="1">
      <c r="A23" s="126">
        <v>18</v>
      </c>
      <c r="B23" s="127" t="s">
        <v>19</v>
      </c>
      <c r="C23" s="353">
        <v>147</v>
      </c>
      <c r="D23" s="353">
        <v>140</v>
      </c>
      <c r="E23" s="353">
        <v>44</v>
      </c>
      <c r="F23" s="353">
        <v>44</v>
      </c>
    </row>
    <row r="24" spans="1:6" ht="20.25">
      <c r="A24" s="565" t="s">
        <v>0</v>
      </c>
      <c r="B24" s="566"/>
      <c r="C24" s="297">
        <v>2409</v>
      </c>
      <c r="D24" s="297">
        <v>2353</v>
      </c>
      <c r="E24" s="297">
        <v>1204</v>
      </c>
      <c r="F24" s="297">
        <v>1204</v>
      </c>
    </row>
    <row r="25" spans="1:6" ht="18">
      <c r="A25" s="14"/>
      <c r="B25" s="14"/>
      <c r="C25" s="14"/>
      <c r="D25" s="14"/>
      <c r="E25" s="14"/>
    </row>
  </sheetData>
  <mergeCells count="7">
    <mergeCell ref="A24:B24"/>
    <mergeCell ref="A1:F1"/>
    <mergeCell ref="A2:F2"/>
    <mergeCell ref="C4:D4"/>
    <mergeCell ref="E4:F4"/>
    <mergeCell ref="A4:A5"/>
    <mergeCell ref="B4:B5"/>
  </mergeCells>
  <phoneticPr fontId="21" type="noConversion"/>
  <pageMargins left="0.7" right="0.7" top="0.75" bottom="0.75" header="0.3" footer="0.3"/>
  <pageSetup paperSize="9" scale="9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60" zoomScaleNormal="60" workbookViewId="0">
      <selection activeCell="R16" sqref="R16"/>
    </sheetView>
  </sheetViews>
  <sheetFormatPr defaultRowHeight="12.75"/>
  <cols>
    <col min="1" max="1" width="6.7109375" customWidth="1"/>
    <col min="2" max="2" width="25.140625" bestFit="1" customWidth="1"/>
    <col min="3" max="3" width="22.85546875" customWidth="1"/>
    <col min="4" max="4" width="22.42578125" customWidth="1"/>
  </cols>
  <sheetData>
    <row r="1" spans="1:4" ht="97.5" customHeight="1">
      <c r="A1" s="369" t="s">
        <v>328</v>
      </c>
      <c r="B1" s="369"/>
      <c r="C1" s="369"/>
      <c r="D1" s="369"/>
    </row>
    <row r="2" spans="1:4" ht="64.5" thickBot="1">
      <c r="A2" s="70" t="s">
        <v>1</v>
      </c>
      <c r="B2" s="70" t="s">
        <v>39</v>
      </c>
      <c r="C2" s="71" t="s">
        <v>214</v>
      </c>
      <c r="D2" s="72" t="s">
        <v>272</v>
      </c>
    </row>
    <row r="3" spans="1:4" ht="27.95" customHeight="1" thickTop="1">
      <c r="A3" s="73">
        <v>1</v>
      </c>
      <c r="B3" s="34" t="s">
        <v>2</v>
      </c>
      <c r="C3" s="83">
        <v>29120</v>
      </c>
      <c r="D3" s="84">
        <v>15828</v>
      </c>
    </row>
    <row r="4" spans="1:4" ht="27.95" customHeight="1">
      <c r="A4" s="145">
        <v>2</v>
      </c>
      <c r="B4" s="127" t="s">
        <v>3</v>
      </c>
      <c r="C4" s="146">
        <v>31861</v>
      </c>
      <c r="D4" s="146">
        <v>14681</v>
      </c>
    </row>
    <row r="5" spans="1:4" ht="27.95" customHeight="1">
      <c r="A5" s="74">
        <v>3</v>
      </c>
      <c r="B5" s="40" t="s">
        <v>4</v>
      </c>
      <c r="C5" s="84">
        <v>45504</v>
      </c>
      <c r="D5" s="84">
        <v>27854</v>
      </c>
    </row>
    <row r="6" spans="1:4" ht="27.95" customHeight="1">
      <c r="A6" s="145">
        <v>4</v>
      </c>
      <c r="B6" s="127" t="s">
        <v>5</v>
      </c>
      <c r="C6" s="146">
        <v>207284</v>
      </c>
      <c r="D6" s="146">
        <v>78029</v>
      </c>
    </row>
    <row r="7" spans="1:4" ht="27.95" customHeight="1">
      <c r="A7" s="74">
        <v>5</v>
      </c>
      <c r="B7" s="40" t="s">
        <v>6</v>
      </c>
      <c r="C7" s="84">
        <v>89043</v>
      </c>
      <c r="D7" s="84">
        <v>54651</v>
      </c>
    </row>
    <row r="8" spans="1:4" ht="27.95" customHeight="1">
      <c r="A8" s="145">
        <v>6</v>
      </c>
      <c r="B8" s="127" t="s">
        <v>7</v>
      </c>
      <c r="C8" s="146">
        <v>131548</v>
      </c>
      <c r="D8" s="146">
        <v>61462</v>
      </c>
    </row>
    <row r="9" spans="1:4" ht="27.95" customHeight="1">
      <c r="A9" s="74">
        <v>7</v>
      </c>
      <c r="B9" s="40" t="s">
        <v>8</v>
      </c>
      <c r="C9" s="84">
        <v>44938</v>
      </c>
      <c r="D9" s="84">
        <v>24743</v>
      </c>
    </row>
    <row r="10" spans="1:4" ht="27.95" customHeight="1">
      <c r="A10" s="145">
        <v>8</v>
      </c>
      <c r="B10" s="127" t="s">
        <v>9</v>
      </c>
      <c r="C10" s="146">
        <v>44056</v>
      </c>
      <c r="D10" s="146">
        <v>19360</v>
      </c>
    </row>
    <row r="11" spans="1:4" ht="27.95" customHeight="1">
      <c r="A11" s="74">
        <v>9</v>
      </c>
      <c r="B11" s="40" t="s">
        <v>10</v>
      </c>
      <c r="C11" s="84">
        <v>51303</v>
      </c>
      <c r="D11" s="84">
        <v>25704</v>
      </c>
    </row>
    <row r="12" spans="1:4" ht="27.95" customHeight="1">
      <c r="A12" s="145">
        <v>10</v>
      </c>
      <c r="B12" s="127" t="s">
        <v>11</v>
      </c>
      <c r="C12" s="146">
        <v>18406</v>
      </c>
      <c r="D12" s="146">
        <v>9135</v>
      </c>
    </row>
    <row r="13" spans="1:4" ht="27.95" customHeight="1">
      <c r="A13" s="74">
        <v>11</v>
      </c>
      <c r="B13" s="40" t="s">
        <v>12</v>
      </c>
      <c r="C13" s="84">
        <v>37424</v>
      </c>
      <c r="D13" s="84">
        <v>17906</v>
      </c>
    </row>
    <row r="14" spans="1:4" ht="27.95" customHeight="1">
      <c r="A14" s="145">
        <v>12</v>
      </c>
      <c r="B14" s="127" t="s">
        <v>13</v>
      </c>
      <c r="C14" s="146">
        <v>37029</v>
      </c>
      <c r="D14" s="146">
        <v>23876</v>
      </c>
    </row>
    <row r="15" spans="1:4" ht="27.95" customHeight="1">
      <c r="A15" s="74">
        <v>13</v>
      </c>
      <c r="B15" s="40" t="s">
        <v>14</v>
      </c>
      <c r="C15" s="84">
        <v>22798</v>
      </c>
      <c r="D15" s="84">
        <v>10966</v>
      </c>
    </row>
    <row r="16" spans="1:4" ht="27.95" customHeight="1">
      <c r="A16" s="145">
        <v>14</v>
      </c>
      <c r="B16" s="127" t="s">
        <v>15</v>
      </c>
      <c r="C16" s="146">
        <v>36987</v>
      </c>
      <c r="D16" s="146">
        <v>17362</v>
      </c>
    </row>
    <row r="17" spans="1:4" ht="27.95" customHeight="1">
      <c r="A17" s="74">
        <v>15</v>
      </c>
      <c r="B17" s="40" t="s">
        <v>16</v>
      </c>
      <c r="C17" s="84">
        <v>25836</v>
      </c>
      <c r="D17" s="84">
        <v>15419</v>
      </c>
    </row>
    <row r="18" spans="1:4" ht="27.95" customHeight="1">
      <c r="A18" s="145">
        <v>16</v>
      </c>
      <c r="B18" s="127" t="s">
        <v>17</v>
      </c>
      <c r="C18" s="146">
        <v>42066</v>
      </c>
      <c r="D18" s="146">
        <v>19976</v>
      </c>
    </row>
    <row r="19" spans="1:4" ht="27.95" customHeight="1">
      <c r="A19" s="74">
        <v>17</v>
      </c>
      <c r="B19" s="40" t="s">
        <v>18</v>
      </c>
      <c r="C19" s="84">
        <v>51624</v>
      </c>
      <c r="D19" s="84">
        <v>27748</v>
      </c>
    </row>
    <row r="20" spans="1:4" ht="27.95" customHeight="1">
      <c r="A20" s="158">
        <v>18</v>
      </c>
      <c r="B20" s="159" t="s">
        <v>19</v>
      </c>
      <c r="C20" s="146">
        <v>68713</v>
      </c>
      <c r="D20" s="146">
        <v>29325</v>
      </c>
    </row>
    <row r="21" spans="1:4" ht="27.95" customHeight="1">
      <c r="A21" s="6"/>
      <c r="B21" s="29" t="s">
        <v>0</v>
      </c>
      <c r="C21" s="75">
        <f>SUM(C3:C20)</f>
        <v>1015540</v>
      </c>
      <c r="D21" s="75">
        <f>SUM(D3:D20)</f>
        <v>494025</v>
      </c>
    </row>
  </sheetData>
  <mergeCells count="1">
    <mergeCell ref="A1:D1"/>
  </mergeCells>
  <phoneticPr fontId="21" type="noConversion"/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T7" sqref="T7"/>
    </sheetView>
  </sheetViews>
  <sheetFormatPr defaultRowHeight="12.75"/>
  <cols>
    <col min="1" max="1" width="6.28515625" customWidth="1"/>
    <col min="2" max="2" width="25" customWidth="1"/>
    <col min="3" max="3" width="13.140625" customWidth="1"/>
    <col min="4" max="4" width="11.85546875" customWidth="1"/>
    <col min="5" max="5" width="10.42578125" customWidth="1"/>
    <col min="6" max="6" width="8.5703125" customWidth="1"/>
    <col min="7" max="7" width="6" customWidth="1"/>
    <col min="8" max="8" width="7" customWidth="1"/>
    <col min="9" max="9" width="6.140625" customWidth="1"/>
    <col min="10" max="10" width="6.42578125" customWidth="1"/>
    <col min="11" max="11" width="6.7109375" customWidth="1"/>
    <col min="12" max="12" width="7" customWidth="1"/>
    <col min="13" max="14" width="6.28515625" customWidth="1"/>
  </cols>
  <sheetData>
    <row r="1" spans="1:16" ht="36.6" customHeight="1">
      <c r="A1" s="572" t="s">
        <v>329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</row>
    <row r="2" spans="1:16" ht="7.15" customHeight="1">
      <c r="A2" s="160"/>
      <c r="B2" s="161"/>
      <c r="C2" s="162"/>
      <c r="D2" s="163"/>
      <c r="E2" s="162"/>
      <c r="F2" s="162"/>
      <c r="G2" s="162"/>
      <c r="H2" s="162"/>
      <c r="I2" s="160"/>
      <c r="J2" s="160"/>
      <c r="K2" s="160"/>
      <c r="L2" s="160"/>
      <c r="M2" s="160"/>
      <c r="N2" s="160"/>
      <c r="O2" s="160"/>
      <c r="P2" s="160"/>
    </row>
    <row r="3" spans="1:16" ht="15.6" customHeight="1">
      <c r="A3" s="571" t="s">
        <v>1</v>
      </c>
      <c r="B3" s="571" t="s">
        <v>33</v>
      </c>
      <c r="C3" s="571" t="s">
        <v>201</v>
      </c>
      <c r="D3" s="573" t="s">
        <v>31</v>
      </c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5"/>
      <c r="P3" s="576" t="s">
        <v>168</v>
      </c>
    </row>
    <row r="4" spans="1:16" ht="33" customHeight="1">
      <c r="A4" s="571"/>
      <c r="B4" s="571"/>
      <c r="C4" s="571"/>
      <c r="D4" s="164" t="s">
        <v>21</v>
      </c>
      <c r="E4" s="164" t="s">
        <v>22</v>
      </c>
      <c r="F4" s="164" t="s">
        <v>23</v>
      </c>
      <c r="G4" s="164" t="s">
        <v>32</v>
      </c>
      <c r="H4" s="164" t="s">
        <v>34</v>
      </c>
      <c r="I4" s="164" t="s">
        <v>35</v>
      </c>
      <c r="J4" s="164" t="s">
        <v>158</v>
      </c>
      <c r="K4" s="164" t="s">
        <v>166</v>
      </c>
      <c r="L4" s="164" t="s">
        <v>167</v>
      </c>
      <c r="M4" s="164" t="s">
        <v>159</v>
      </c>
      <c r="N4" s="164" t="s">
        <v>273</v>
      </c>
      <c r="O4" s="164" t="s">
        <v>215</v>
      </c>
      <c r="P4" s="577"/>
    </row>
    <row r="5" spans="1:16" ht="18">
      <c r="A5" s="24">
        <v>1</v>
      </c>
      <c r="B5" s="40" t="s">
        <v>2</v>
      </c>
      <c r="C5" s="54">
        <v>396</v>
      </c>
      <c r="D5" s="27">
        <v>319</v>
      </c>
      <c r="E5" s="27">
        <v>64</v>
      </c>
      <c r="F5" s="27">
        <v>8</v>
      </c>
      <c r="G5" s="27">
        <v>3</v>
      </c>
      <c r="H5" s="27">
        <v>1</v>
      </c>
      <c r="I5" s="27">
        <v>1</v>
      </c>
      <c r="J5" s="27"/>
      <c r="K5" s="27"/>
      <c r="L5" s="27"/>
      <c r="M5" s="27"/>
      <c r="N5" s="27"/>
      <c r="O5" s="28"/>
      <c r="P5" s="54">
        <f t="shared" ref="P5:P23" si="0">D5*3+E5*4+F5*5+G5*6+H5*7+I5*8+J5*9+K5*10+L5*11+M5*12+N5*13</f>
        <v>1286</v>
      </c>
    </row>
    <row r="6" spans="1:16" ht="18">
      <c r="A6" s="126">
        <v>2</v>
      </c>
      <c r="B6" s="127" t="s">
        <v>3</v>
      </c>
      <c r="C6" s="137">
        <v>503</v>
      </c>
      <c r="D6" s="133">
        <v>376</v>
      </c>
      <c r="E6" s="133">
        <v>91</v>
      </c>
      <c r="F6" s="133">
        <v>26</v>
      </c>
      <c r="G6" s="133">
        <v>5</v>
      </c>
      <c r="H6" s="133">
        <v>3</v>
      </c>
      <c r="I6" s="133">
        <v>2</v>
      </c>
      <c r="J6" s="133"/>
      <c r="K6" s="133"/>
      <c r="L6" s="133"/>
      <c r="M6" s="133"/>
      <c r="N6" s="133"/>
      <c r="O6" s="133"/>
      <c r="P6" s="137">
        <f t="shared" si="0"/>
        <v>1689</v>
      </c>
    </row>
    <row r="7" spans="1:16" ht="18">
      <c r="A7" s="24">
        <v>3</v>
      </c>
      <c r="B7" s="40" t="s">
        <v>4</v>
      </c>
      <c r="C7" s="55">
        <v>609</v>
      </c>
      <c r="D7" s="27">
        <v>494</v>
      </c>
      <c r="E7" s="27">
        <v>87</v>
      </c>
      <c r="F7" s="27">
        <v>16</v>
      </c>
      <c r="G7" s="27">
        <v>5</v>
      </c>
      <c r="H7" s="27">
        <v>3</v>
      </c>
      <c r="I7" s="27">
        <v>4</v>
      </c>
      <c r="J7" s="27"/>
      <c r="K7" s="27"/>
      <c r="L7" s="27"/>
      <c r="M7" s="27"/>
      <c r="N7" s="27"/>
      <c r="O7" s="27"/>
      <c r="P7" s="55">
        <f t="shared" si="0"/>
        <v>1993</v>
      </c>
    </row>
    <row r="8" spans="1:16" ht="18">
      <c r="A8" s="126">
        <v>4</v>
      </c>
      <c r="B8" s="127" t="s">
        <v>5</v>
      </c>
      <c r="C8" s="137">
        <v>2131</v>
      </c>
      <c r="D8" s="133">
        <v>1745</v>
      </c>
      <c r="E8" s="133">
        <v>298</v>
      </c>
      <c r="F8" s="133">
        <v>58</v>
      </c>
      <c r="G8" s="133">
        <v>17</v>
      </c>
      <c r="H8" s="133">
        <v>9</v>
      </c>
      <c r="I8" s="133">
        <v>2</v>
      </c>
      <c r="J8" s="133">
        <v>1</v>
      </c>
      <c r="K8" s="133">
        <v>1</v>
      </c>
      <c r="L8" s="133"/>
      <c r="M8" s="133"/>
      <c r="N8" s="133"/>
      <c r="O8" s="133"/>
      <c r="P8" s="137">
        <f t="shared" si="0"/>
        <v>6917</v>
      </c>
    </row>
    <row r="9" spans="1:16" ht="18">
      <c r="A9" s="24">
        <v>5</v>
      </c>
      <c r="B9" s="40" t="s">
        <v>6</v>
      </c>
      <c r="C9" s="55">
        <v>1300</v>
      </c>
      <c r="D9" s="27">
        <v>1113</v>
      </c>
      <c r="E9" s="27">
        <v>137</v>
      </c>
      <c r="F9" s="27">
        <v>35</v>
      </c>
      <c r="G9" s="27">
        <v>11</v>
      </c>
      <c r="H9" s="27">
        <v>2</v>
      </c>
      <c r="I9" s="27">
        <v>1</v>
      </c>
      <c r="J9" s="27">
        <v>1</v>
      </c>
      <c r="K9" s="27"/>
      <c r="L9" s="27"/>
      <c r="M9" s="27"/>
      <c r="N9" s="27"/>
      <c r="O9" s="27"/>
      <c r="P9" s="55">
        <f t="shared" si="0"/>
        <v>4159</v>
      </c>
    </row>
    <row r="10" spans="1:16" ht="18">
      <c r="A10" s="126">
        <v>6</v>
      </c>
      <c r="B10" s="127" t="s">
        <v>7</v>
      </c>
      <c r="C10" s="137">
        <v>1588</v>
      </c>
      <c r="D10" s="133">
        <v>1290</v>
      </c>
      <c r="E10" s="133">
        <v>201</v>
      </c>
      <c r="F10" s="133">
        <v>70</v>
      </c>
      <c r="G10" s="133">
        <v>15</v>
      </c>
      <c r="H10" s="133">
        <v>5</v>
      </c>
      <c r="I10" s="133">
        <v>3</v>
      </c>
      <c r="J10" s="133">
        <v>2</v>
      </c>
      <c r="K10" s="133">
        <v>1</v>
      </c>
      <c r="L10" s="133"/>
      <c r="M10" s="133"/>
      <c r="N10" s="133"/>
      <c r="O10" s="133">
        <v>1</v>
      </c>
      <c r="P10" s="137">
        <f t="shared" si="0"/>
        <v>5201</v>
      </c>
    </row>
    <row r="11" spans="1:16" ht="18">
      <c r="A11" s="24">
        <v>7</v>
      </c>
      <c r="B11" s="40" t="s">
        <v>8</v>
      </c>
      <c r="C11" s="55">
        <v>578</v>
      </c>
      <c r="D11" s="27">
        <v>492</v>
      </c>
      <c r="E11" s="27">
        <v>64</v>
      </c>
      <c r="F11" s="27">
        <v>14</v>
      </c>
      <c r="G11" s="27">
        <v>6</v>
      </c>
      <c r="H11" s="27">
        <v>2</v>
      </c>
      <c r="I11" s="27">
        <v>0</v>
      </c>
      <c r="J11" s="27"/>
      <c r="K11" s="27"/>
      <c r="L11" s="27"/>
      <c r="M11" s="27"/>
      <c r="N11" s="27"/>
      <c r="O11" s="27"/>
      <c r="P11" s="55">
        <f t="shared" si="0"/>
        <v>1852</v>
      </c>
    </row>
    <row r="12" spans="1:16" ht="18">
      <c r="A12" s="126">
        <v>8</v>
      </c>
      <c r="B12" s="127" t="s">
        <v>9</v>
      </c>
      <c r="C12" s="137">
        <v>440</v>
      </c>
      <c r="D12" s="133">
        <v>367</v>
      </c>
      <c r="E12" s="133">
        <v>61</v>
      </c>
      <c r="F12" s="133">
        <v>5</v>
      </c>
      <c r="G12" s="133">
        <v>5</v>
      </c>
      <c r="H12" s="133">
        <v>1</v>
      </c>
      <c r="I12" s="133">
        <v>1</v>
      </c>
      <c r="J12" s="133"/>
      <c r="K12" s="133"/>
      <c r="L12" s="133"/>
      <c r="M12" s="133"/>
      <c r="N12" s="133"/>
      <c r="O12" s="133"/>
      <c r="P12" s="137">
        <f t="shared" si="0"/>
        <v>1415</v>
      </c>
    </row>
    <row r="13" spans="1:16" ht="18">
      <c r="A13" s="24">
        <v>9</v>
      </c>
      <c r="B13" s="40" t="s">
        <v>10</v>
      </c>
      <c r="C13" s="55">
        <v>654</v>
      </c>
      <c r="D13" s="27">
        <v>528</v>
      </c>
      <c r="E13" s="27">
        <v>93</v>
      </c>
      <c r="F13" s="27">
        <v>24</v>
      </c>
      <c r="G13" s="27">
        <v>9</v>
      </c>
      <c r="H13" s="27">
        <v>0</v>
      </c>
      <c r="I13" s="27">
        <v>0</v>
      </c>
      <c r="J13" s="27"/>
      <c r="K13" s="27"/>
      <c r="L13" s="27"/>
      <c r="M13" s="27"/>
      <c r="N13" s="27"/>
      <c r="O13" s="27"/>
      <c r="P13" s="55">
        <f t="shared" si="0"/>
        <v>2130</v>
      </c>
    </row>
    <row r="14" spans="1:16" ht="18">
      <c r="A14" s="126">
        <v>10</v>
      </c>
      <c r="B14" s="127" t="s">
        <v>11</v>
      </c>
      <c r="C14" s="137">
        <v>256</v>
      </c>
      <c r="D14" s="133">
        <v>212</v>
      </c>
      <c r="E14" s="133">
        <v>33</v>
      </c>
      <c r="F14" s="133">
        <v>7</v>
      </c>
      <c r="G14" s="133">
        <v>2</v>
      </c>
      <c r="H14" s="133">
        <v>1</v>
      </c>
      <c r="I14" s="133">
        <v>0</v>
      </c>
      <c r="J14" s="133"/>
      <c r="K14" s="133"/>
      <c r="L14" s="133"/>
      <c r="M14" s="133">
        <v>1</v>
      </c>
      <c r="N14" s="133"/>
      <c r="O14" s="133"/>
      <c r="P14" s="137">
        <f t="shared" si="0"/>
        <v>834</v>
      </c>
    </row>
    <row r="15" spans="1:16" ht="18">
      <c r="A15" s="24">
        <v>11</v>
      </c>
      <c r="B15" s="40" t="s">
        <v>12</v>
      </c>
      <c r="C15" s="55">
        <v>465</v>
      </c>
      <c r="D15" s="27">
        <v>380</v>
      </c>
      <c r="E15" s="27">
        <v>63</v>
      </c>
      <c r="F15" s="27">
        <v>16</v>
      </c>
      <c r="G15" s="27">
        <v>5</v>
      </c>
      <c r="H15" s="27">
        <v>0</v>
      </c>
      <c r="I15" s="27">
        <v>1</v>
      </c>
      <c r="J15" s="27"/>
      <c r="K15" s="27"/>
      <c r="L15" s="27"/>
      <c r="M15" s="27"/>
      <c r="N15" s="27"/>
      <c r="O15" s="27"/>
      <c r="P15" s="55">
        <f t="shared" si="0"/>
        <v>1510</v>
      </c>
    </row>
    <row r="16" spans="1:16" ht="18">
      <c r="A16" s="126">
        <v>12</v>
      </c>
      <c r="B16" s="127" t="s">
        <v>13</v>
      </c>
      <c r="C16" s="137">
        <v>558</v>
      </c>
      <c r="D16" s="133">
        <v>426</v>
      </c>
      <c r="E16" s="133">
        <v>105</v>
      </c>
      <c r="F16" s="133">
        <v>18</v>
      </c>
      <c r="G16" s="133">
        <v>3</v>
      </c>
      <c r="H16" s="133">
        <v>3</v>
      </c>
      <c r="I16" s="133">
        <v>2</v>
      </c>
      <c r="J16" s="133">
        <v>1</v>
      </c>
      <c r="K16" s="133"/>
      <c r="L16" s="133"/>
      <c r="M16" s="133"/>
      <c r="N16" s="133"/>
      <c r="O16" s="133"/>
      <c r="P16" s="137">
        <f t="shared" si="0"/>
        <v>1852</v>
      </c>
    </row>
    <row r="17" spans="1:16" ht="18">
      <c r="A17" s="24">
        <v>13</v>
      </c>
      <c r="B17" s="40" t="s">
        <v>14</v>
      </c>
      <c r="C17" s="55">
        <v>270</v>
      </c>
      <c r="D17" s="27">
        <v>212</v>
      </c>
      <c r="E17" s="27">
        <v>40</v>
      </c>
      <c r="F17" s="27">
        <v>10</v>
      </c>
      <c r="G17" s="27">
        <v>7</v>
      </c>
      <c r="H17" s="27">
        <v>0</v>
      </c>
      <c r="I17" s="27">
        <v>1</v>
      </c>
      <c r="J17" s="27"/>
      <c r="K17" s="27"/>
      <c r="L17" s="27"/>
      <c r="M17" s="27"/>
      <c r="N17" s="27"/>
      <c r="O17" s="27"/>
      <c r="P17" s="55">
        <f t="shared" si="0"/>
        <v>896</v>
      </c>
    </row>
    <row r="18" spans="1:16" ht="18">
      <c r="A18" s="126">
        <v>14</v>
      </c>
      <c r="B18" s="127" t="s">
        <v>15</v>
      </c>
      <c r="C18" s="137">
        <v>544</v>
      </c>
      <c r="D18" s="133">
        <v>425</v>
      </c>
      <c r="E18" s="133">
        <v>94</v>
      </c>
      <c r="F18" s="133">
        <v>14</v>
      </c>
      <c r="G18" s="133">
        <v>7</v>
      </c>
      <c r="H18" s="133">
        <v>4</v>
      </c>
      <c r="I18" s="133">
        <v>0</v>
      </c>
      <c r="J18" s="133"/>
      <c r="K18" s="133"/>
      <c r="L18" s="133"/>
      <c r="M18" s="133"/>
      <c r="N18" s="133"/>
      <c r="O18" s="133"/>
      <c r="P18" s="137">
        <f t="shared" si="0"/>
        <v>1791</v>
      </c>
    </row>
    <row r="19" spans="1:16" ht="18">
      <c r="A19" s="24">
        <v>15</v>
      </c>
      <c r="B19" s="40" t="s">
        <v>16</v>
      </c>
      <c r="C19" s="55">
        <v>359</v>
      </c>
      <c r="D19" s="27">
        <v>266</v>
      </c>
      <c r="E19" s="27">
        <v>74</v>
      </c>
      <c r="F19" s="27">
        <v>13</v>
      </c>
      <c r="G19" s="27">
        <v>4</v>
      </c>
      <c r="H19" s="27">
        <v>1</v>
      </c>
      <c r="I19" s="27">
        <v>0</v>
      </c>
      <c r="J19" s="27"/>
      <c r="K19" s="27">
        <v>1</v>
      </c>
      <c r="L19" s="27"/>
      <c r="M19" s="27"/>
      <c r="N19" s="27"/>
      <c r="O19" s="27"/>
      <c r="P19" s="55">
        <f t="shared" si="0"/>
        <v>1200</v>
      </c>
    </row>
    <row r="20" spans="1:16" ht="18">
      <c r="A20" s="126">
        <v>16</v>
      </c>
      <c r="B20" s="127" t="s">
        <v>17</v>
      </c>
      <c r="C20" s="137">
        <v>412</v>
      </c>
      <c r="D20" s="133">
        <v>342</v>
      </c>
      <c r="E20" s="133">
        <v>55</v>
      </c>
      <c r="F20" s="133">
        <v>11</v>
      </c>
      <c r="G20" s="133">
        <v>3</v>
      </c>
      <c r="H20" s="133">
        <v>0</v>
      </c>
      <c r="I20" s="133">
        <v>0</v>
      </c>
      <c r="J20" s="133"/>
      <c r="K20" s="133"/>
      <c r="L20" s="133"/>
      <c r="M20" s="133"/>
      <c r="N20" s="133"/>
      <c r="O20" s="133">
        <v>1</v>
      </c>
      <c r="P20" s="137">
        <f t="shared" si="0"/>
        <v>1319</v>
      </c>
    </row>
    <row r="21" spans="1:16" ht="18">
      <c r="A21" s="24">
        <v>17</v>
      </c>
      <c r="B21" s="40" t="s">
        <v>18</v>
      </c>
      <c r="C21" s="55">
        <v>301</v>
      </c>
      <c r="D21" s="27">
        <v>252</v>
      </c>
      <c r="E21" s="27">
        <v>39</v>
      </c>
      <c r="F21" s="27">
        <v>8</v>
      </c>
      <c r="G21" s="27">
        <v>2</v>
      </c>
      <c r="H21" s="27">
        <v>0</v>
      </c>
      <c r="I21" s="27">
        <v>0</v>
      </c>
      <c r="J21" s="27"/>
      <c r="K21" s="27"/>
      <c r="L21" s="27"/>
      <c r="M21" s="27"/>
      <c r="N21" s="27"/>
      <c r="O21" s="27"/>
      <c r="P21" s="55">
        <f t="shared" si="0"/>
        <v>964</v>
      </c>
    </row>
    <row r="22" spans="1:16" ht="18">
      <c r="A22" s="126">
        <v>18</v>
      </c>
      <c r="B22" s="127" t="s">
        <v>19</v>
      </c>
      <c r="C22" s="137">
        <v>830</v>
      </c>
      <c r="D22" s="133">
        <v>675</v>
      </c>
      <c r="E22" s="133">
        <v>121</v>
      </c>
      <c r="F22" s="133">
        <v>24</v>
      </c>
      <c r="G22" s="133">
        <v>2</v>
      </c>
      <c r="H22" s="133">
        <v>6</v>
      </c>
      <c r="I22" s="133">
        <v>1</v>
      </c>
      <c r="J22" s="133">
        <v>1</v>
      </c>
      <c r="K22" s="133"/>
      <c r="L22" s="133"/>
      <c r="M22" s="133"/>
      <c r="N22" s="133"/>
      <c r="O22" s="133"/>
      <c r="P22" s="137">
        <f t="shared" si="0"/>
        <v>2700</v>
      </c>
    </row>
    <row r="23" spans="1:16" ht="18">
      <c r="A23" s="6"/>
      <c r="B23" s="29" t="s">
        <v>0</v>
      </c>
      <c r="C23" s="56">
        <f>SUM(C5:C22)</f>
        <v>12194</v>
      </c>
      <c r="D23" s="56">
        <f>SUM(D5:D22)</f>
        <v>9914</v>
      </c>
      <c r="E23" s="23">
        <f>SUM(E5:E22)</f>
        <v>1720</v>
      </c>
      <c r="F23" s="23">
        <f t="shared" ref="F23:G23" si="1">SUM(F5:F22)</f>
        <v>377</v>
      </c>
      <c r="G23" s="23">
        <f t="shared" si="1"/>
        <v>111</v>
      </c>
      <c r="H23" s="23">
        <f>SUM(H5:H22)</f>
        <v>41</v>
      </c>
      <c r="I23" s="23">
        <f>SUM(I5:I22)</f>
        <v>19</v>
      </c>
      <c r="J23" s="23">
        <f t="shared" ref="J23:O23" si="2">SUM(J5:J22)</f>
        <v>6</v>
      </c>
      <c r="K23" s="23">
        <f t="shared" si="2"/>
        <v>3</v>
      </c>
      <c r="L23" s="23">
        <f t="shared" si="2"/>
        <v>0</v>
      </c>
      <c r="M23" s="23">
        <f t="shared" si="2"/>
        <v>1</v>
      </c>
      <c r="N23" s="23">
        <f t="shared" si="2"/>
        <v>0</v>
      </c>
      <c r="O23" s="23">
        <f t="shared" si="2"/>
        <v>2</v>
      </c>
      <c r="P23" s="201">
        <f t="shared" si="0"/>
        <v>39708</v>
      </c>
    </row>
    <row r="24" spans="1:16" ht="18.75">
      <c r="A24" s="160"/>
      <c r="B24" s="160" t="s">
        <v>330</v>
      </c>
      <c r="C24" s="162"/>
      <c r="D24" s="162"/>
      <c r="E24" s="162"/>
      <c r="F24" s="162"/>
      <c r="G24" s="162"/>
      <c r="H24" s="162"/>
      <c r="I24" s="160"/>
      <c r="J24" s="160"/>
      <c r="K24" s="160"/>
      <c r="L24" s="160"/>
      <c r="M24" s="160"/>
      <c r="N24" s="160"/>
      <c r="O24" s="160"/>
      <c r="P24" s="160"/>
    </row>
  </sheetData>
  <mergeCells count="6">
    <mergeCell ref="A3:A4"/>
    <mergeCell ref="B3:B4"/>
    <mergeCell ref="C3:C4"/>
    <mergeCell ref="A1:P1"/>
    <mergeCell ref="D3:O3"/>
    <mergeCell ref="P3:P4"/>
  </mergeCells>
  <phoneticPr fontId="21" type="noConversion"/>
  <pageMargins left="0.7" right="0.7" top="0.75" bottom="0.75" header="0.3" footer="0.3"/>
  <pageSetup paperSize="9" scale="9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zoomScale="90" zoomScaleNormal="90" workbookViewId="0">
      <selection activeCell="S21" sqref="S21"/>
    </sheetView>
  </sheetViews>
  <sheetFormatPr defaultRowHeight="12.75"/>
  <cols>
    <col min="1" max="1" width="6.7109375" customWidth="1"/>
    <col min="2" max="2" width="27.140625" customWidth="1"/>
    <col min="3" max="3" width="12.42578125" customWidth="1"/>
    <col min="4" max="4" width="15.42578125" customWidth="1"/>
  </cols>
  <sheetData>
    <row r="1" spans="1:4" ht="73.5" customHeight="1">
      <c r="A1" s="578" t="s">
        <v>331</v>
      </c>
      <c r="B1" s="579"/>
      <c r="C1" s="579"/>
      <c r="D1" s="579"/>
    </row>
    <row r="2" spans="1:4" ht="60">
      <c r="A2" s="322" t="s">
        <v>235</v>
      </c>
      <c r="B2" s="322" t="s">
        <v>39</v>
      </c>
      <c r="C2" s="322" t="s">
        <v>274</v>
      </c>
      <c r="D2" s="322" t="s">
        <v>236</v>
      </c>
    </row>
    <row r="3" spans="1:4" ht="18">
      <c r="A3" s="303" t="s">
        <v>89</v>
      </c>
      <c r="B3" s="304" t="s">
        <v>2</v>
      </c>
      <c r="C3" s="305">
        <v>49</v>
      </c>
      <c r="D3" s="306">
        <v>244</v>
      </c>
    </row>
    <row r="4" spans="1:4" ht="18">
      <c r="A4" s="341" t="s">
        <v>90</v>
      </c>
      <c r="B4" s="342" t="s">
        <v>3</v>
      </c>
      <c r="C4" s="343">
        <v>19</v>
      </c>
      <c r="D4" s="344">
        <v>106</v>
      </c>
    </row>
    <row r="5" spans="1:4" ht="18">
      <c r="A5" s="307" t="s">
        <v>91</v>
      </c>
      <c r="B5" s="308" t="s">
        <v>4</v>
      </c>
      <c r="C5" s="309">
        <v>53</v>
      </c>
      <c r="D5" s="310">
        <v>617</v>
      </c>
    </row>
    <row r="6" spans="1:4" ht="18">
      <c r="A6" s="341" t="s">
        <v>92</v>
      </c>
      <c r="B6" s="342" t="s">
        <v>5</v>
      </c>
      <c r="C6" s="343">
        <v>55</v>
      </c>
      <c r="D6" s="344">
        <v>661</v>
      </c>
    </row>
    <row r="7" spans="1:4" ht="18">
      <c r="A7" s="307" t="s">
        <v>93</v>
      </c>
      <c r="B7" s="308" t="s">
        <v>6</v>
      </c>
      <c r="C7" s="309">
        <v>163</v>
      </c>
      <c r="D7" s="310">
        <v>321</v>
      </c>
    </row>
    <row r="8" spans="1:4" ht="18">
      <c r="A8" s="341" t="s">
        <v>94</v>
      </c>
      <c r="B8" s="342" t="s">
        <v>7</v>
      </c>
      <c r="C8" s="343">
        <v>286</v>
      </c>
      <c r="D8" s="344">
        <v>662</v>
      </c>
    </row>
    <row r="9" spans="1:4" ht="18">
      <c r="A9" s="307" t="s">
        <v>95</v>
      </c>
      <c r="B9" s="308" t="s">
        <v>8</v>
      </c>
      <c r="C9" s="309">
        <v>107</v>
      </c>
      <c r="D9" s="310">
        <v>282</v>
      </c>
    </row>
    <row r="10" spans="1:4" ht="18">
      <c r="A10" s="341" t="s">
        <v>96</v>
      </c>
      <c r="B10" s="342" t="s">
        <v>9</v>
      </c>
      <c r="C10" s="343">
        <v>142</v>
      </c>
      <c r="D10" s="344">
        <v>807</v>
      </c>
    </row>
    <row r="11" spans="1:4" ht="18">
      <c r="A11" s="307" t="s">
        <v>97</v>
      </c>
      <c r="B11" s="308" t="s">
        <v>10</v>
      </c>
      <c r="C11" s="309">
        <v>53</v>
      </c>
      <c r="D11" s="310">
        <v>312</v>
      </c>
    </row>
    <row r="12" spans="1:4" ht="18">
      <c r="A12" s="341" t="s">
        <v>98</v>
      </c>
      <c r="B12" s="342" t="s">
        <v>11</v>
      </c>
      <c r="C12" s="343">
        <v>34</v>
      </c>
      <c r="D12" s="344">
        <v>91</v>
      </c>
    </row>
    <row r="13" spans="1:4" ht="18">
      <c r="A13" s="307" t="s">
        <v>99</v>
      </c>
      <c r="B13" s="308" t="s">
        <v>12</v>
      </c>
      <c r="C13" s="309">
        <v>47</v>
      </c>
      <c r="D13" s="310">
        <v>65</v>
      </c>
    </row>
    <row r="14" spans="1:4" ht="18">
      <c r="A14" s="341" t="s">
        <v>100</v>
      </c>
      <c r="B14" s="342" t="s">
        <v>13</v>
      </c>
      <c r="C14" s="343">
        <v>88</v>
      </c>
      <c r="D14" s="344">
        <v>131</v>
      </c>
    </row>
    <row r="15" spans="1:4" ht="18">
      <c r="A15" s="307" t="s">
        <v>101</v>
      </c>
      <c r="B15" s="308" t="s">
        <v>14</v>
      </c>
      <c r="C15" s="309">
        <v>48</v>
      </c>
      <c r="D15" s="310">
        <v>297</v>
      </c>
    </row>
    <row r="16" spans="1:4" ht="18">
      <c r="A16" s="341" t="s">
        <v>102</v>
      </c>
      <c r="B16" s="342" t="s">
        <v>15</v>
      </c>
      <c r="C16" s="343">
        <v>69</v>
      </c>
      <c r="D16" s="344">
        <v>276</v>
      </c>
    </row>
    <row r="17" spans="1:4" ht="18">
      <c r="A17" s="307" t="s">
        <v>103</v>
      </c>
      <c r="B17" s="308" t="s">
        <v>16</v>
      </c>
      <c r="C17" s="309">
        <v>51</v>
      </c>
      <c r="D17" s="310">
        <v>170</v>
      </c>
    </row>
    <row r="18" spans="1:4" ht="18">
      <c r="A18" s="341" t="s">
        <v>104</v>
      </c>
      <c r="B18" s="342" t="s">
        <v>17</v>
      </c>
      <c r="C18" s="343">
        <v>182</v>
      </c>
      <c r="D18" s="344">
        <v>487</v>
      </c>
    </row>
    <row r="19" spans="1:4" ht="18">
      <c r="A19" s="307" t="s">
        <v>105</v>
      </c>
      <c r="B19" s="308" t="s">
        <v>18</v>
      </c>
      <c r="C19" s="309">
        <v>172</v>
      </c>
      <c r="D19" s="310">
        <v>132</v>
      </c>
    </row>
    <row r="20" spans="1:4" ht="18">
      <c r="A20" s="341" t="s">
        <v>106</v>
      </c>
      <c r="B20" s="342" t="s">
        <v>19</v>
      </c>
      <c r="C20" s="343">
        <v>47</v>
      </c>
      <c r="D20" s="344">
        <v>424</v>
      </c>
    </row>
    <row r="21" spans="1:4" ht="36">
      <c r="A21" s="307"/>
      <c r="B21" s="311" t="s">
        <v>237</v>
      </c>
      <c r="C21" s="312">
        <v>1665</v>
      </c>
      <c r="D21" s="313">
        <v>6085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="60" zoomScaleNormal="60" workbookViewId="0">
      <selection activeCell="P6" sqref="P6"/>
    </sheetView>
  </sheetViews>
  <sheetFormatPr defaultRowHeight="12.75"/>
  <cols>
    <col min="1" max="1" width="6.7109375" customWidth="1"/>
    <col min="2" max="2" width="23.7109375" customWidth="1"/>
    <col min="3" max="3" width="21.42578125" customWidth="1"/>
    <col min="4" max="4" width="25.140625" customWidth="1"/>
    <col min="5" max="5" width="19.5703125" customWidth="1"/>
    <col min="6" max="6" width="22.28515625" customWidth="1"/>
  </cols>
  <sheetData>
    <row r="1" spans="1:6" ht="87.75" customHeight="1">
      <c r="A1" s="378" t="s">
        <v>229</v>
      </c>
      <c r="B1" s="378"/>
      <c r="C1" s="378"/>
      <c r="D1" s="378"/>
      <c r="E1" s="378"/>
      <c r="F1" s="378"/>
    </row>
    <row r="2" spans="1:6" ht="37.5" customHeight="1">
      <c r="A2" s="378" t="s">
        <v>285</v>
      </c>
      <c r="B2" s="378"/>
      <c r="C2" s="378"/>
      <c r="D2" s="378"/>
      <c r="E2" s="378"/>
      <c r="F2" s="378"/>
    </row>
    <row r="3" spans="1:6" ht="40.5" customHeight="1">
      <c r="A3" s="380" t="s">
        <v>1</v>
      </c>
      <c r="B3" s="382" t="s">
        <v>39</v>
      </c>
      <c r="C3" s="384" t="s">
        <v>47</v>
      </c>
      <c r="D3" s="385"/>
      <c r="E3" s="384" t="s">
        <v>48</v>
      </c>
      <c r="F3" s="386"/>
    </row>
    <row r="4" spans="1:6" ht="15.6" customHeight="1">
      <c r="A4" s="380"/>
      <c r="B4" s="382"/>
      <c r="C4" s="387" t="s">
        <v>255</v>
      </c>
      <c r="D4" s="387" t="s">
        <v>256</v>
      </c>
      <c r="E4" s="387" t="s">
        <v>257</v>
      </c>
      <c r="F4" s="387" t="s">
        <v>230</v>
      </c>
    </row>
    <row r="5" spans="1:6" ht="124.5" customHeight="1" thickBot="1">
      <c r="A5" s="381"/>
      <c r="B5" s="383"/>
      <c r="C5" s="388"/>
      <c r="D5" s="388"/>
      <c r="E5" s="388"/>
      <c r="F5" s="388"/>
    </row>
    <row r="6" spans="1:6" ht="27.95" customHeight="1" thickTop="1">
      <c r="A6" s="33">
        <v>1</v>
      </c>
      <c r="B6" s="34" t="s">
        <v>2</v>
      </c>
      <c r="C6" s="28">
        <v>62</v>
      </c>
      <c r="D6" s="28">
        <v>70</v>
      </c>
      <c r="E6" s="28">
        <v>4147</v>
      </c>
      <c r="F6" s="28">
        <v>4578</v>
      </c>
    </row>
    <row r="7" spans="1:6" ht="27.95" customHeight="1">
      <c r="A7" s="126">
        <v>2</v>
      </c>
      <c r="B7" s="127" t="s">
        <v>3</v>
      </c>
      <c r="C7" s="133">
        <v>21</v>
      </c>
      <c r="D7" s="133">
        <v>27</v>
      </c>
      <c r="E7" s="133">
        <v>2008</v>
      </c>
      <c r="F7" s="133">
        <v>2145</v>
      </c>
    </row>
    <row r="8" spans="1:6" ht="27.95" customHeight="1">
      <c r="A8" s="24">
        <v>3</v>
      </c>
      <c r="B8" s="40" t="s">
        <v>4</v>
      </c>
      <c r="C8" s="27">
        <v>58</v>
      </c>
      <c r="D8" s="27">
        <v>62</v>
      </c>
      <c r="E8" s="27">
        <v>5419</v>
      </c>
      <c r="F8" s="27">
        <v>5817</v>
      </c>
    </row>
    <row r="9" spans="1:6" ht="27.95" customHeight="1">
      <c r="A9" s="126">
        <v>4</v>
      </c>
      <c r="B9" s="127" t="s">
        <v>5</v>
      </c>
      <c r="C9" s="133">
        <v>305</v>
      </c>
      <c r="D9" s="133">
        <v>345</v>
      </c>
      <c r="E9" s="133">
        <v>16155</v>
      </c>
      <c r="F9" s="133">
        <v>17578</v>
      </c>
    </row>
    <row r="10" spans="1:6" ht="27.95" customHeight="1">
      <c r="A10" s="24">
        <v>5</v>
      </c>
      <c r="B10" s="40" t="s">
        <v>6</v>
      </c>
      <c r="C10" s="27">
        <v>106</v>
      </c>
      <c r="D10" s="27">
        <v>112</v>
      </c>
      <c r="E10" s="27">
        <v>8639</v>
      </c>
      <c r="F10" s="27">
        <v>9235</v>
      </c>
    </row>
    <row r="11" spans="1:6" ht="27.95" customHeight="1">
      <c r="A11" s="126">
        <v>6</v>
      </c>
      <c r="B11" s="127" t="s">
        <v>7</v>
      </c>
      <c r="C11" s="133">
        <v>177</v>
      </c>
      <c r="D11" s="133">
        <v>198</v>
      </c>
      <c r="E11" s="133">
        <v>14704</v>
      </c>
      <c r="F11" s="133">
        <v>15920</v>
      </c>
    </row>
    <row r="12" spans="1:6" ht="27.95" customHeight="1">
      <c r="A12" s="24">
        <v>7</v>
      </c>
      <c r="B12" s="40" t="s">
        <v>8</v>
      </c>
      <c r="C12" s="27">
        <v>95</v>
      </c>
      <c r="D12" s="27">
        <v>106</v>
      </c>
      <c r="E12" s="27">
        <v>4632</v>
      </c>
      <c r="F12" s="27">
        <v>5047</v>
      </c>
    </row>
    <row r="13" spans="1:6" ht="27.95" customHeight="1">
      <c r="A13" s="126">
        <v>8</v>
      </c>
      <c r="B13" s="127" t="s">
        <v>9</v>
      </c>
      <c r="C13" s="133">
        <v>71</v>
      </c>
      <c r="D13" s="133">
        <v>78</v>
      </c>
      <c r="E13" s="133">
        <v>4933</v>
      </c>
      <c r="F13" s="133">
        <v>5298</v>
      </c>
    </row>
    <row r="14" spans="1:6" ht="27.95" customHeight="1">
      <c r="A14" s="24">
        <v>9</v>
      </c>
      <c r="B14" s="40" t="s">
        <v>10</v>
      </c>
      <c r="C14" s="27">
        <v>84</v>
      </c>
      <c r="D14" s="27">
        <v>92</v>
      </c>
      <c r="E14" s="27">
        <v>5670</v>
      </c>
      <c r="F14" s="27">
        <v>6260</v>
      </c>
    </row>
    <row r="15" spans="1:6" ht="27.95" customHeight="1">
      <c r="A15" s="126">
        <v>10</v>
      </c>
      <c r="B15" s="127" t="s">
        <v>11</v>
      </c>
      <c r="C15" s="133">
        <v>29</v>
      </c>
      <c r="D15" s="133">
        <v>32</v>
      </c>
      <c r="E15" s="133">
        <v>1961</v>
      </c>
      <c r="F15" s="133">
        <v>2098</v>
      </c>
    </row>
    <row r="16" spans="1:6" ht="27.95" customHeight="1">
      <c r="A16" s="24">
        <v>11</v>
      </c>
      <c r="B16" s="40" t="s">
        <v>12</v>
      </c>
      <c r="C16" s="27">
        <v>63</v>
      </c>
      <c r="D16" s="27">
        <v>69</v>
      </c>
      <c r="E16" s="27">
        <v>3562</v>
      </c>
      <c r="F16" s="27">
        <v>3944</v>
      </c>
    </row>
    <row r="17" spans="1:6" ht="27.95" customHeight="1">
      <c r="A17" s="126">
        <v>12</v>
      </c>
      <c r="B17" s="127" t="s">
        <v>13</v>
      </c>
      <c r="C17" s="133">
        <v>65</v>
      </c>
      <c r="D17" s="133">
        <v>68</v>
      </c>
      <c r="E17" s="133">
        <v>4583</v>
      </c>
      <c r="F17" s="133">
        <v>5028</v>
      </c>
    </row>
    <row r="18" spans="1:6" ht="27.95" customHeight="1">
      <c r="A18" s="24">
        <v>13</v>
      </c>
      <c r="B18" s="40" t="s">
        <v>14</v>
      </c>
      <c r="C18" s="27">
        <v>31</v>
      </c>
      <c r="D18" s="27">
        <v>33</v>
      </c>
      <c r="E18" s="27">
        <v>2587</v>
      </c>
      <c r="F18" s="27">
        <v>2804</v>
      </c>
    </row>
    <row r="19" spans="1:6" ht="27.95" customHeight="1">
      <c r="A19" s="126">
        <v>14</v>
      </c>
      <c r="B19" s="127" t="s">
        <v>15</v>
      </c>
      <c r="C19" s="133">
        <v>54</v>
      </c>
      <c r="D19" s="133">
        <v>57</v>
      </c>
      <c r="E19" s="133">
        <v>3288</v>
      </c>
      <c r="F19" s="133">
        <v>3550</v>
      </c>
    </row>
    <row r="20" spans="1:6" ht="27.95" customHeight="1">
      <c r="A20" s="24">
        <v>15</v>
      </c>
      <c r="B20" s="40" t="s">
        <v>16</v>
      </c>
      <c r="C20" s="27">
        <v>38</v>
      </c>
      <c r="D20" s="27">
        <v>46</v>
      </c>
      <c r="E20" s="27">
        <v>2850</v>
      </c>
      <c r="F20" s="27">
        <v>3087</v>
      </c>
    </row>
    <row r="21" spans="1:6" ht="27.95" customHeight="1">
      <c r="A21" s="126">
        <v>16</v>
      </c>
      <c r="B21" s="127" t="s">
        <v>17</v>
      </c>
      <c r="C21" s="133">
        <v>83</v>
      </c>
      <c r="D21" s="133">
        <v>90</v>
      </c>
      <c r="E21" s="133">
        <v>8770</v>
      </c>
      <c r="F21" s="133">
        <v>9550</v>
      </c>
    </row>
    <row r="22" spans="1:6" ht="27.95" customHeight="1">
      <c r="A22" s="24">
        <v>17</v>
      </c>
      <c r="B22" s="40" t="s">
        <v>18</v>
      </c>
      <c r="C22" s="27">
        <v>74</v>
      </c>
      <c r="D22" s="27">
        <v>82</v>
      </c>
      <c r="E22" s="27">
        <v>5245</v>
      </c>
      <c r="F22" s="27">
        <v>5608</v>
      </c>
    </row>
    <row r="23" spans="1:6" ht="26.25" customHeight="1">
      <c r="A23" s="126">
        <v>18</v>
      </c>
      <c r="B23" s="127" t="s">
        <v>19</v>
      </c>
      <c r="C23" s="133">
        <v>85</v>
      </c>
      <c r="D23" s="133">
        <v>89</v>
      </c>
      <c r="E23" s="133">
        <v>6752</v>
      </c>
      <c r="F23" s="133">
        <v>7216</v>
      </c>
    </row>
    <row r="24" spans="1:6" ht="42.75" customHeight="1">
      <c r="A24" s="320"/>
      <c r="B24" s="321" t="s">
        <v>0</v>
      </c>
      <c r="C24" s="318">
        <v>1501</v>
      </c>
      <c r="D24" s="318">
        <v>1656</v>
      </c>
      <c r="E24" s="318">
        <v>105905</v>
      </c>
      <c r="F24" s="318">
        <v>114763</v>
      </c>
    </row>
    <row r="25" spans="1:6" ht="35.25" customHeight="1">
      <c r="A25" s="379" t="s">
        <v>28</v>
      </c>
      <c r="B25" s="379"/>
      <c r="C25" s="379"/>
      <c r="D25" s="379"/>
      <c r="E25" s="379"/>
      <c r="F25" s="379"/>
    </row>
  </sheetData>
  <mergeCells count="11">
    <mergeCell ref="A1:F1"/>
    <mergeCell ref="A25:F25"/>
    <mergeCell ref="A2:F2"/>
    <mergeCell ref="A3:A5"/>
    <mergeCell ref="B3:B5"/>
    <mergeCell ref="C3:D3"/>
    <mergeCell ref="E3:F3"/>
    <mergeCell ref="C4:C5"/>
    <mergeCell ref="D4:D5"/>
    <mergeCell ref="E4:E5"/>
    <mergeCell ref="F4:F5"/>
  </mergeCells>
  <phoneticPr fontId="21" type="noConversion"/>
  <pageMargins left="0.7" right="0.7" top="0.75" bottom="0.75" header="0.3" footer="0.3"/>
  <pageSetup paperSize="9" scale="75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B12" sqref="B12"/>
    </sheetView>
  </sheetViews>
  <sheetFormatPr defaultRowHeight="12.75"/>
  <cols>
    <col min="1" max="1" width="4.7109375" customWidth="1"/>
    <col min="2" max="2" width="24.5703125" customWidth="1"/>
    <col min="3" max="3" width="11.28515625" customWidth="1"/>
    <col min="4" max="4" width="12.42578125" customWidth="1"/>
    <col min="5" max="5" width="11.28515625" customWidth="1"/>
    <col min="6" max="6" width="10" customWidth="1"/>
    <col min="7" max="8" width="11.7109375" customWidth="1"/>
    <col min="9" max="9" width="12.42578125" customWidth="1"/>
    <col min="10" max="10" width="14.28515625" customWidth="1"/>
    <col min="11" max="11" width="12.85546875" customWidth="1"/>
    <col min="12" max="12" width="13.42578125" customWidth="1"/>
    <col min="13" max="13" width="9.7109375" customWidth="1"/>
  </cols>
  <sheetData>
    <row r="1" spans="1:13" ht="15" customHeight="1">
      <c r="A1" s="583" t="s">
        <v>239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</row>
    <row r="2" spans="1:13">
      <c r="A2" s="584" t="s">
        <v>332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</row>
    <row r="3" spans="1:13" ht="12.75" customHeight="1">
      <c r="A3" s="585" t="s">
        <v>76</v>
      </c>
      <c r="B3" s="587" t="s">
        <v>39</v>
      </c>
      <c r="C3" s="589" t="s">
        <v>240</v>
      </c>
      <c r="D3" s="589"/>
      <c r="E3" s="589"/>
      <c r="F3" s="589"/>
      <c r="G3" s="589"/>
      <c r="H3" s="589"/>
      <c r="I3" s="394" t="s">
        <v>241</v>
      </c>
      <c r="J3" s="394" t="s">
        <v>242</v>
      </c>
      <c r="K3" s="394" t="s">
        <v>243</v>
      </c>
      <c r="L3" s="394" t="s">
        <v>244</v>
      </c>
      <c r="M3" s="394" t="s">
        <v>245</v>
      </c>
    </row>
    <row r="4" spans="1:13" ht="12.75" customHeight="1">
      <c r="A4" s="585"/>
      <c r="B4" s="587"/>
      <c r="C4" s="580" t="s">
        <v>246</v>
      </c>
      <c r="D4" s="582" t="s">
        <v>247</v>
      </c>
      <c r="E4" s="582"/>
      <c r="F4" s="582"/>
      <c r="G4" s="582"/>
      <c r="H4" s="582"/>
      <c r="I4" s="394"/>
      <c r="J4" s="394"/>
      <c r="K4" s="394"/>
      <c r="L4" s="394"/>
      <c r="M4" s="394"/>
    </row>
    <row r="5" spans="1:13" ht="39" thickBot="1">
      <c r="A5" s="586"/>
      <c r="B5" s="588"/>
      <c r="C5" s="581"/>
      <c r="D5" s="361" t="s">
        <v>248</v>
      </c>
      <c r="E5" s="361" t="s">
        <v>249</v>
      </c>
      <c r="F5" s="361" t="s">
        <v>250</v>
      </c>
      <c r="G5" s="361" t="s">
        <v>251</v>
      </c>
      <c r="H5" s="361" t="s">
        <v>252</v>
      </c>
      <c r="I5" s="395"/>
      <c r="J5" s="395"/>
      <c r="K5" s="395"/>
      <c r="L5" s="395"/>
      <c r="M5" s="395"/>
    </row>
    <row r="6" spans="1:13" ht="18.75" thickTop="1">
      <c r="A6" s="33" t="s">
        <v>89</v>
      </c>
      <c r="B6" s="315" t="s">
        <v>140</v>
      </c>
      <c r="C6" s="244">
        <v>36</v>
      </c>
      <c r="D6" s="245">
        <v>0</v>
      </c>
      <c r="E6" s="245">
        <v>13</v>
      </c>
      <c r="F6" s="245">
        <v>23</v>
      </c>
      <c r="G6" s="245">
        <v>0</v>
      </c>
      <c r="H6" s="245">
        <v>0</v>
      </c>
      <c r="I6" s="244">
        <v>0</v>
      </c>
      <c r="J6" s="244">
        <v>0</v>
      </c>
      <c r="K6" s="244">
        <v>0</v>
      </c>
      <c r="L6" s="244">
        <v>1</v>
      </c>
      <c r="M6" s="244">
        <v>37</v>
      </c>
    </row>
    <row r="7" spans="1:13" ht="18">
      <c r="A7" s="126" t="s">
        <v>90</v>
      </c>
      <c r="B7" s="316" t="s">
        <v>141</v>
      </c>
      <c r="C7" s="249">
        <v>20</v>
      </c>
      <c r="D7" s="250">
        <v>5</v>
      </c>
      <c r="E7" s="250">
        <v>8</v>
      </c>
      <c r="F7" s="250">
        <v>6</v>
      </c>
      <c r="G7" s="250">
        <v>1</v>
      </c>
      <c r="H7" s="250">
        <v>0</v>
      </c>
      <c r="I7" s="249">
        <v>2</v>
      </c>
      <c r="J7" s="249">
        <v>0</v>
      </c>
      <c r="K7" s="249">
        <v>0</v>
      </c>
      <c r="L7" s="249">
        <v>1</v>
      </c>
      <c r="M7" s="249">
        <v>25</v>
      </c>
    </row>
    <row r="8" spans="1:13" ht="18">
      <c r="A8" s="24" t="s">
        <v>91</v>
      </c>
      <c r="B8" s="317" t="s">
        <v>142</v>
      </c>
      <c r="C8" s="253">
        <v>44</v>
      </c>
      <c r="D8" s="254">
        <v>15</v>
      </c>
      <c r="E8" s="254">
        <v>15</v>
      </c>
      <c r="F8" s="254">
        <v>13</v>
      </c>
      <c r="G8" s="254">
        <v>0</v>
      </c>
      <c r="H8" s="254">
        <v>1</v>
      </c>
      <c r="I8" s="253">
        <v>1</v>
      </c>
      <c r="J8" s="253">
        <v>0</v>
      </c>
      <c r="K8" s="253">
        <v>0</v>
      </c>
      <c r="L8" s="253">
        <v>1</v>
      </c>
      <c r="M8" s="253">
        <v>46</v>
      </c>
    </row>
    <row r="9" spans="1:13" ht="18">
      <c r="A9" s="126" t="s">
        <v>92</v>
      </c>
      <c r="B9" s="316" t="s">
        <v>143</v>
      </c>
      <c r="C9" s="249">
        <v>102</v>
      </c>
      <c r="D9" s="250">
        <v>12</v>
      </c>
      <c r="E9" s="250">
        <v>60</v>
      </c>
      <c r="F9" s="250">
        <v>28</v>
      </c>
      <c r="G9" s="250">
        <v>0</v>
      </c>
      <c r="H9" s="250">
        <v>3</v>
      </c>
      <c r="I9" s="249">
        <v>6</v>
      </c>
      <c r="J9" s="249">
        <v>0</v>
      </c>
      <c r="K9" s="249">
        <v>0</v>
      </c>
      <c r="L9" s="249">
        <v>6</v>
      </c>
      <c r="M9" s="249">
        <v>114</v>
      </c>
    </row>
    <row r="10" spans="1:13" ht="18">
      <c r="A10" s="24" t="s">
        <v>93</v>
      </c>
      <c r="B10" s="317" t="s">
        <v>144</v>
      </c>
      <c r="C10" s="253">
        <v>129</v>
      </c>
      <c r="D10" s="254">
        <v>19</v>
      </c>
      <c r="E10" s="254">
        <v>31</v>
      </c>
      <c r="F10" s="254">
        <v>75</v>
      </c>
      <c r="G10" s="254">
        <v>0</v>
      </c>
      <c r="H10" s="254">
        <v>6</v>
      </c>
      <c r="I10" s="253">
        <v>6</v>
      </c>
      <c r="J10" s="253">
        <v>0</v>
      </c>
      <c r="K10" s="253">
        <v>0</v>
      </c>
      <c r="L10" s="253">
        <v>4</v>
      </c>
      <c r="M10" s="253">
        <v>139</v>
      </c>
    </row>
    <row r="11" spans="1:13" ht="18">
      <c r="A11" s="126" t="s">
        <v>94</v>
      </c>
      <c r="B11" s="316" t="s">
        <v>145</v>
      </c>
      <c r="C11" s="249">
        <v>160</v>
      </c>
      <c r="D11" s="250">
        <v>31</v>
      </c>
      <c r="E11" s="250">
        <v>40</v>
      </c>
      <c r="F11" s="250">
        <v>87</v>
      </c>
      <c r="G11" s="250">
        <v>0</v>
      </c>
      <c r="H11" s="250">
        <v>2</v>
      </c>
      <c r="I11" s="249">
        <v>1</v>
      </c>
      <c r="J11" s="249">
        <v>0</v>
      </c>
      <c r="K11" s="249">
        <v>0</v>
      </c>
      <c r="L11" s="249">
        <v>1</v>
      </c>
      <c r="M11" s="249">
        <v>161</v>
      </c>
    </row>
    <row r="12" spans="1:13" ht="18">
      <c r="A12" s="24" t="s">
        <v>95</v>
      </c>
      <c r="B12" s="317" t="s">
        <v>146</v>
      </c>
      <c r="C12" s="253">
        <v>32</v>
      </c>
      <c r="D12" s="254">
        <v>4</v>
      </c>
      <c r="E12" s="254">
        <v>18</v>
      </c>
      <c r="F12" s="254">
        <v>10</v>
      </c>
      <c r="G12" s="254">
        <v>0</v>
      </c>
      <c r="H12" s="254">
        <v>0</v>
      </c>
      <c r="I12" s="253">
        <v>1</v>
      </c>
      <c r="J12" s="253">
        <v>0</v>
      </c>
      <c r="K12" s="253">
        <v>0</v>
      </c>
      <c r="L12" s="253">
        <v>0</v>
      </c>
      <c r="M12" s="253">
        <v>33</v>
      </c>
    </row>
    <row r="13" spans="1:13" ht="18">
      <c r="A13" s="126" t="s">
        <v>96</v>
      </c>
      <c r="B13" s="316" t="s">
        <v>147</v>
      </c>
      <c r="C13" s="249">
        <v>58</v>
      </c>
      <c r="D13" s="250">
        <v>1</v>
      </c>
      <c r="E13" s="250">
        <v>24</v>
      </c>
      <c r="F13" s="250">
        <v>33</v>
      </c>
      <c r="G13" s="250">
        <v>0</v>
      </c>
      <c r="H13" s="250">
        <v>1</v>
      </c>
      <c r="I13" s="249">
        <v>2</v>
      </c>
      <c r="J13" s="249">
        <v>0</v>
      </c>
      <c r="K13" s="249">
        <v>0</v>
      </c>
      <c r="L13" s="249">
        <v>3</v>
      </c>
      <c r="M13" s="249">
        <v>63</v>
      </c>
    </row>
    <row r="14" spans="1:13" ht="18">
      <c r="A14" s="24" t="s">
        <v>97</v>
      </c>
      <c r="B14" s="317" t="s">
        <v>148</v>
      </c>
      <c r="C14" s="253">
        <v>20</v>
      </c>
      <c r="D14" s="254">
        <v>2</v>
      </c>
      <c r="E14" s="254">
        <v>13</v>
      </c>
      <c r="F14" s="254">
        <v>5</v>
      </c>
      <c r="G14" s="254">
        <v>0</v>
      </c>
      <c r="H14" s="254">
        <v>0</v>
      </c>
      <c r="I14" s="253">
        <v>2</v>
      </c>
      <c r="J14" s="253">
        <v>0</v>
      </c>
      <c r="K14" s="253">
        <v>0</v>
      </c>
      <c r="L14" s="253">
        <v>3</v>
      </c>
      <c r="M14" s="253">
        <v>25</v>
      </c>
    </row>
    <row r="15" spans="1:13" ht="18">
      <c r="A15" s="126" t="s">
        <v>98</v>
      </c>
      <c r="B15" s="316" t="s">
        <v>149</v>
      </c>
      <c r="C15" s="249">
        <v>27</v>
      </c>
      <c r="D15" s="250">
        <v>2</v>
      </c>
      <c r="E15" s="250">
        <v>10</v>
      </c>
      <c r="F15" s="250">
        <v>14</v>
      </c>
      <c r="G15" s="250">
        <v>0</v>
      </c>
      <c r="H15" s="250">
        <v>1</v>
      </c>
      <c r="I15" s="249">
        <v>0</v>
      </c>
      <c r="J15" s="249">
        <v>0</v>
      </c>
      <c r="K15" s="249">
        <v>0</v>
      </c>
      <c r="L15" s="249">
        <v>0</v>
      </c>
      <c r="M15" s="249">
        <v>27</v>
      </c>
    </row>
    <row r="16" spans="1:13" ht="18">
      <c r="A16" s="24" t="s">
        <v>99</v>
      </c>
      <c r="B16" s="317" t="s">
        <v>150</v>
      </c>
      <c r="C16" s="253">
        <v>30</v>
      </c>
      <c r="D16" s="254">
        <v>7</v>
      </c>
      <c r="E16" s="254">
        <v>8</v>
      </c>
      <c r="F16" s="254">
        <v>15</v>
      </c>
      <c r="G16" s="254">
        <v>0</v>
      </c>
      <c r="H16" s="254">
        <v>0</v>
      </c>
      <c r="I16" s="253">
        <v>1</v>
      </c>
      <c r="J16" s="253">
        <v>0</v>
      </c>
      <c r="K16" s="253">
        <v>0</v>
      </c>
      <c r="L16" s="253">
        <v>3</v>
      </c>
      <c r="M16" s="253">
        <v>34</v>
      </c>
    </row>
    <row r="17" spans="1:13" ht="18">
      <c r="A17" s="126" t="s">
        <v>100</v>
      </c>
      <c r="B17" s="316" t="s">
        <v>151</v>
      </c>
      <c r="C17" s="249">
        <v>38</v>
      </c>
      <c r="D17" s="250">
        <v>3</v>
      </c>
      <c r="E17" s="250">
        <v>5</v>
      </c>
      <c r="F17" s="250">
        <v>30</v>
      </c>
      <c r="G17" s="250">
        <v>0</v>
      </c>
      <c r="H17" s="250">
        <v>0</v>
      </c>
      <c r="I17" s="249">
        <v>1</v>
      </c>
      <c r="J17" s="249">
        <v>0</v>
      </c>
      <c r="K17" s="249">
        <v>0</v>
      </c>
      <c r="L17" s="249">
        <v>1</v>
      </c>
      <c r="M17" s="249">
        <v>39</v>
      </c>
    </row>
    <row r="18" spans="1:13" ht="18">
      <c r="A18" s="24" t="s">
        <v>101</v>
      </c>
      <c r="B18" s="317" t="s">
        <v>152</v>
      </c>
      <c r="C18" s="253">
        <v>42</v>
      </c>
      <c r="D18" s="254">
        <v>4</v>
      </c>
      <c r="E18" s="254">
        <v>5</v>
      </c>
      <c r="F18" s="254">
        <v>33</v>
      </c>
      <c r="G18" s="254">
        <v>0</v>
      </c>
      <c r="H18" s="254">
        <v>0</v>
      </c>
      <c r="I18" s="253">
        <v>1</v>
      </c>
      <c r="J18" s="253">
        <v>0</v>
      </c>
      <c r="K18" s="253">
        <v>0</v>
      </c>
      <c r="L18" s="253">
        <v>1</v>
      </c>
      <c r="M18" s="253">
        <v>44</v>
      </c>
    </row>
    <row r="19" spans="1:13" ht="18">
      <c r="A19" s="126" t="s">
        <v>102</v>
      </c>
      <c r="B19" s="316" t="s">
        <v>153</v>
      </c>
      <c r="C19" s="249">
        <v>64</v>
      </c>
      <c r="D19" s="250">
        <v>13</v>
      </c>
      <c r="E19" s="250">
        <v>14</v>
      </c>
      <c r="F19" s="250">
        <v>37</v>
      </c>
      <c r="G19" s="250">
        <v>0</v>
      </c>
      <c r="H19" s="250">
        <v>0</v>
      </c>
      <c r="I19" s="249">
        <v>2</v>
      </c>
      <c r="J19" s="249">
        <v>0</v>
      </c>
      <c r="K19" s="249">
        <v>0</v>
      </c>
      <c r="L19" s="249">
        <v>2</v>
      </c>
      <c r="M19" s="249">
        <v>68</v>
      </c>
    </row>
    <row r="20" spans="1:13" ht="18">
      <c r="A20" s="24" t="s">
        <v>103</v>
      </c>
      <c r="B20" s="317" t="s">
        <v>154</v>
      </c>
      <c r="C20" s="253">
        <v>54</v>
      </c>
      <c r="D20" s="254">
        <v>2</v>
      </c>
      <c r="E20" s="254">
        <v>8</v>
      </c>
      <c r="F20" s="254">
        <v>43</v>
      </c>
      <c r="G20" s="254">
        <v>0</v>
      </c>
      <c r="H20" s="254">
        <v>1</v>
      </c>
      <c r="I20" s="253">
        <v>2</v>
      </c>
      <c r="J20" s="253">
        <v>0</v>
      </c>
      <c r="K20" s="253">
        <v>0</v>
      </c>
      <c r="L20" s="253">
        <v>1</v>
      </c>
      <c r="M20" s="253">
        <v>57</v>
      </c>
    </row>
    <row r="21" spans="1:13" ht="18">
      <c r="A21" s="126" t="s">
        <v>104</v>
      </c>
      <c r="B21" s="316" t="s">
        <v>155</v>
      </c>
      <c r="C21" s="249">
        <v>30</v>
      </c>
      <c r="D21" s="250">
        <v>1</v>
      </c>
      <c r="E21" s="250">
        <v>18</v>
      </c>
      <c r="F21" s="250">
        <v>11</v>
      </c>
      <c r="G21" s="250">
        <v>0</v>
      </c>
      <c r="H21" s="250">
        <v>0</v>
      </c>
      <c r="I21" s="249">
        <v>0</v>
      </c>
      <c r="J21" s="249">
        <v>0</v>
      </c>
      <c r="K21" s="249">
        <v>0</v>
      </c>
      <c r="L21" s="249">
        <v>0</v>
      </c>
      <c r="M21" s="249">
        <v>30</v>
      </c>
    </row>
    <row r="22" spans="1:13" ht="18">
      <c r="A22" s="24" t="s">
        <v>105</v>
      </c>
      <c r="B22" s="317" t="s">
        <v>156</v>
      </c>
      <c r="C22" s="253">
        <v>61</v>
      </c>
      <c r="D22" s="254">
        <v>4</v>
      </c>
      <c r="E22" s="254">
        <v>15</v>
      </c>
      <c r="F22" s="254">
        <v>42</v>
      </c>
      <c r="G22" s="254">
        <v>0</v>
      </c>
      <c r="H22" s="254">
        <v>0</v>
      </c>
      <c r="I22" s="253">
        <v>0</v>
      </c>
      <c r="J22" s="253">
        <v>0</v>
      </c>
      <c r="K22" s="253">
        <v>0</v>
      </c>
      <c r="L22" s="253">
        <v>3</v>
      </c>
      <c r="M22" s="253">
        <v>64</v>
      </c>
    </row>
    <row r="23" spans="1:13" ht="18">
      <c r="A23" s="126" t="s">
        <v>106</v>
      </c>
      <c r="B23" s="316" t="s">
        <v>157</v>
      </c>
      <c r="C23" s="249">
        <v>52</v>
      </c>
      <c r="D23" s="250">
        <v>1</v>
      </c>
      <c r="E23" s="250">
        <v>26</v>
      </c>
      <c r="F23" s="250">
        <v>24</v>
      </c>
      <c r="G23" s="250">
        <v>1</v>
      </c>
      <c r="H23" s="250">
        <v>0</v>
      </c>
      <c r="I23" s="249">
        <v>2</v>
      </c>
      <c r="J23" s="249">
        <v>1</v>
      </c>
      <c r="K23" s="249">
        <v>0</v>
      </c>
      <c r="L23" s="249">
        <v>3</v>
      </c>
      <c r="M23" s="249">
        <v>58</v>
      </c>
    </row>
    <row r="24" spans="1:13" ht="18">
      <c r="A24" s="314"/>
      <c r="B24" s="314" t="s">
        <v>253</v>
      </c>
      <c r="C24" s="253">
        <f>SUM(C6:C23)</f>
        <v>999</v>
      </c>
      <c r="D24" s="253">
        <f t="shared" ref="D24:M24" si="0">SUM(D6:D23)</f>
        <v>126</v>
      </c>
      <c r="E24" s="253">
        <f t="shared" si="0"/>
        <v>331</v>
      </c>
      <c r="F24" s="253">
        <f t="shared" si="0"/>
        <v>529</v>
      </c>
      <c r="G24" s="253">
        <f t="shared" si="0"/>
        <v>2</v>
      </c>
      <c r="H24" s="253">
        <f t="shared" si="0"/>
        <v>15</v>
      </c>
      <c r="I24" s="253">
        <f t="shared" si="0"/>
        <v>30</v>
      </c>
      <c r="J24" s="253">
        <f t="shared" si="0"/>
        <v>1</v>
      </c>
      <c r="K24" s="253">
        <f t="shared" si="0"/>
        <v>0</v>
      </c>
      <c r="L24" s="253">
        <f t="shared" si="0"/>
        <v>34</v>
      </c>
      <c r="M24" s="253">
        <f t="shared" si="0"/>
        <v>1064</v>
      </c>
    </row>
    <row r="25" spans="1:13" ht="18">
      <c r="A25" s="345"/>
      <c r="B25" s="646" t="s">
        <v>254</v>
      </c>
      <c r="C25" s="345"/>
      <c r="D25" s="346"/>
      <c r="E25" s="346"/>
      <c r="F25" s="346"/>
      <c r="G25" s="346"/>
      <c r="H25" s="346"/>
      <c r="I25" s="345"/>
      <c r="J25" s="345"/>
      <c r="K25" s="345"/>
      <c r="L25" s="345"/>
      <c r="M25" s="345"/>
    </row>
  </sheetData>
  <mergeCells count="12">
    <mergeCell ref="C4:C5"/>
    <mergeCell ref="D4:H4"/>
    <mergeCell ref="A1:M1"/>
    <mergeCell ref="A2:M2"/>
    <mergeCell ref="A3:A5"/>
    <mergeCell ref="B3:B5"/>
    <mergeCell ref="C3:H3"/>
    <mergeCell ref="I3:I5"/>
    <mergeCell ref="J3:J5"/>
    <mergeCell ref="K3:K5"/>
    <mergeCell ref="L3:L5"/>
    <mergeCell ref="M3:M5"/>
  </mergeCells>
  <pageMargins left="0.7" right="0.7" top="0.75" bottom="0.75" header="0.3" footer="0.3"/>
  <pageSetup paperSize="9" scale="8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="60" zoomScaleNormal="60" workbookViewId="0">
      <selection activeCell="AD20" sqref="AD20"/>
    </sheetView>
  </sheetViews>
  <sheetFormatPr defaultRowHeight="12.75"/>
  <cols>
    <col min="1" max="1" width="3.7109375" customWidth="1"/>
    <col min="2" max="2" width="26" customWidth="1"/>
    <col min="3" max="3" width="7.28515625" hidden="1" customWidth="1"/>
    <col min="4" max="4" width="7" hidden="1" customWidth="1"/>
    <col min="5" max="5" width="6.140625" hidden="1" customWidth="1"/>
    <col min="6" max="6" width="6.28515625" hidden="1" customWidth="1"/>
    <col min="7" max="7" width="6" hidden="1" customWidth="1"/>
    <col min="8" max="8" width="11.5703125" hidden="1" customWidth="1"/>
    <col min="9" max="9" width="11.28515625" hidden="1" customWidth="1"/>
    <col min="10" max="10" width="8.7109375" hidden="1" customWidth="1"/>
    <col min="11" max="12" width="7.85546875" hidden="1" customWidth="1"/>
    <col min="13" max="13" width="7.28515625" hidden="1" customWidth="1"/>
    <col min="14" max="14" width="8.5703125" hidden="1" customWidth="1"/>
    <col min="15" max="15" width="11.7109375" hidden="1" customWidth="1"/>
    <col min="16" max="16" width="16.140625" customWidth="1"/>
    <col min="17" max="17" width="19.28515625" style="4" customWidth="1"/>
    <col min="18" max="18" width="17.85546875" customWidth="1"/>
    <col min="19" max="19" width="0" hidden="1" customWidth="1"/>
    <col min="20" max="20" width="3.7109375" customWidth="1"/>
    <col min="21" max="21" width="36.85546875" customWidth="1"/>
    <col min="22" max="22" width="5.5703125" customWidth="1"/>
  </cols>
  <sheetData>
    <row r="1" spans="1:28" ht="57" customHeight="1">
      <c r="A1" s="389" t="s">
        <v>286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</row>
    <row r="2" spans="1:28" ht="18.75" customHeight="1">
      <c r="A2" s="390" t="s">
        <v>1</v>
      </c>
      <c r="B2" s="392" t="s">
        <v>39</v>
      </c>
      <c r="P2" s="394" t="s">
        <v>258</v>
      </c>
      <c r="Q2" s="394" t="s">
        <v>287</v>
      </c>
      <c r="R2" s="394" t="s">
        <v>68</v>
      </c>
    </row>
    <row r="3" spans="1:28" ht="22.5" customHeight="1">
      <c r="A3" s="390"/>
      <c r="B3" s="392"/>
      <c r="P3" s="394"/>
      <c r="Q3" s="394"/>
      <c r="R3" s="394"/>
    </row>
    <row r="4" spans="1:28" ht="19.5" customHeight="1" thickBot="1">
      <c r="A4" s="390"/>
      <c r="B4" s="392"/>
      <c r="P4" s="394"/>
      <c r="Q4" s="394"/>
      <c r="R4" s="394"/>
    </row>
    <row r="5" spans="1:28" ht="62.25" customHeight="1" thickBot="1">
      <c r="A5" s="391"/>
      <c r="B5" s="393"/>
      <c r="P5" s="395"/>
      <c r="Q5" s="395"/>
      <c r="R5" s="395"/>
      <c r="U5" s="414" t="s">
        <v>228</v>
      </c>
      <c r="V5" s="415"/>
      <c r="W5" s="396" t="s">
        <v>75</v>
      </c>
      <c r="X5" s="411"/>
      <c r="Y5" s="396" t="s">
        <v>170</v>
      </c>
      <c r="Z5" s="411"/>
      <c r="AA5" s="396" t="s">
        <v>171</v>
      </c>
      <c r="AB5" s="397"/>
    </row>
    <row r="6" spans="1:28" ht="27.95" customHeight="1" thickTop="1">
      <c r="A6" s="33">
        <v>1</v>
      </c>
      <c r="B6" s="34" t="s">
        <v>2</v>
      </c>
      <c r="C6" s="244"/>
      <c r="D6" s="245"/>
      <c r="E6" s="245"/>
      <c r="F6" s="245"/>
      <c r="G6" s="245"/>
      <c r="H6" s="245">
        <f>C6</f>
        <v>0</v>
      </c>
      <c r="I6" s="246"/>
      <c r="J6" s="247"/>
      <c r="K6" s="247"/>
      <c r="L6" s="247"/>
      <c r="M6" s="247"/>
      <c r="N6" s="248">
        <f>SUM(J6:M6)</f>
        <v>0</v>
      </c>
      <c r="O6" s="248">
        <f>SUM(H6:M6)</f>
        <v>0</v>
      </c>
      <c r="P6" s="54">
        <v>175</v>
      </c>
      <c r="Q6" s="54">
        <v>331</v>
      </c>
      <c r="R6" s="54">
        <v>396</v>
      </c>
      <c r="S6" s="26"/>
      <c r="T6" s="26"/>
      <c r="U6" s="402" t="s">
        <v>172</v>
      </c>
      <c r="V6" s="403"/>
      <c r="W6" s="590" t="s">
        <v>288</v>
      </c>
      <c r="X6" s="591"/>
      <c r="Y6" s="590" t="s">
        <v>289</v>
      </c>
      <c r="Z6" s="591"/>
      <c r="AA6" s="590" t="s">
        <v>290</v>
      </c>
      <c r="AB6" s="592"/>
    </row>
    <row r="7" spans="1:28" ht="30.6" customHeight="1">
      <c r="A7" s="126">
        <v>2</v>
      </c>
      <c r="B7" s="127" t="s">
        <v>3</v>
      </c>
      <c r="C7" s="249"/>
      <c r="D7" s="250"/>
      <c r="E7" s="250"/>
      <c r="F7" s="250"/>
      <c r="G7" s="250"/>
      <c r="H7" s="250">
        <f>C7</f>
        <v>0</v>
      </c>
      <c r="I7" s="251"/>
      <c r="J7" s="251"/>
      <c r="K7" s="251"/>
      <c r="L7" s="251"/>
      <c r="M7" s="251"/>
      <c r="N7" s="252">
        <f t="shared" ref="N7:N23" si="0">SUM(J7:M7)</f>
        <v>0</v>
      </c>
      <c r="O7" s="252">
        <f t="shared" ref="O7:O23" si="1">SUM(H7:M7)</f>
        <v>0</v>
      </c>
      <c r="P7" s="137">
        <v>124</v>
      </c>
      <c r="Q7" s="137">
        <v>280</v>
      </c>
      <c r="R7" s="137">
        <v>503</v>
      </c>
      <c r="S7" s="26"/>
      <c r="T7" s="26"/>
      <c r="U7" s="398" t="s">
        <v>173</v>
      </c>
      <c r="V7" s="593"/>
      <c r="W7" s="418"/>
      <c r="X7" s="594"/>
      <c r="Y7" s="595" t="s">
        <v>291</v>
      </c>
      <c r="Z7" s="595"/>
      <c r="AA7" s="593"/>
      <c r="AB7" s="399"/>
    </row>
    <row r="8" spans="1:28" ht="27.95" customHeight="1">
      <c r="A8" s="24">
        <v>3</v>
      </c>
      <c r="B8" s="40" t="s">
        <v>4</v>
      </c>
      <c r="C8" s="253"/>
      <c r="D8" s="254"/>
      <c r="E8" s="254"/>
      <c r="F8" s="254"/>
      <c r="G8" s="254"/>
      <c r="H8" s="254">
        <f t="shared" ref="H8:H23" si="2">C8</f>
        <v>0</v>
      </c>
      <c r="I8" s="255"/>
      <c r="J8" s="255"/>
      <c r="K8" s="255"/>
      <c r="L8" s="255"/>
      <c r="M8" s="255"/>
      <c r="N8" s="256">
        <f t="shared" si="0"/>
        <v>0</v>
      </c>
      <c r="O8" s="256">
        <f t="shared" si="1"/>
        <v>0</v>
      </c>
      <c r="P8" s="55">
        <v>285</v>
      </c>
      <c r="Q8" s="55">
        <v>542</v>
      </c>
      <c r="R8" s="55">
        <v>609</v>
      </c>
      <c r="S8" s="26"/>
      <c r="T8" s="26"/>
      <c r="U8" s="210" t="s">
        <v>174</v>
      </c>
      <c r="V8" s="211"/>
      <c r="W8" s="212"/>
      <c r="X8" s="213"/>
      <c r="Y8" s="214"/>
      <c r="Z8" s="215"/>
      <c r="AA8" s="216"/>
      <c r="AB8" s="217"/>
    </row>
    <row r="9" spans="1:28" ht="27.95" customHeight="1">
      <c r="A9" s="126">
        <v>4</v>
      </c>
      <c r="B9" s="127" t="s">
        <v>5</v>
      </c>
      <c r="C9" s="249"/>
      <c r="D9" s="250"/>
      <c r="E9" s="250"/>
      <c r="F9" s="250"/>
      <c r="G9" s="250"/>
      <c r="H9" s="250">
        <f t="shared" si="2"/>
        <v>0</v>
      </c>
      <c r="I9" s="251"/>
      <c r="J9" s="251"/>
      <c r="K9" s="251"/>
      <c r="L9" s="251"/>
      <c r="M9" s="251"/>
      <c r="N9" s="252">
        <f t="shared" si="0"/>
        <v>0</v>
      </c>
      <c r="O9" s="252">
        <f t="shared" si="1"/>
        <v>0</v>
      </c>
      <c r="P9" s="137">
        <v>670</v>
      </c>
      <c r="Q9" s="137">
        <v>1595</v>
      </c>
      <c r="R9" s="137">
        <v>2131</v>
      </c>
      <c r="S9" s="26"/>
      <c r="T9" s="26"/>
      <c r="U9" s="416" t="s">
        <v>175</v>
      </c>
      <c r="V9" s="417"/>
      <c r="W9" s="408">
        <v>4107</v>
      </c>
      <c r="X9" s="409"/>
      <c r="Y9" s="408">
        <v>15433</v>
      </c>
      <c r="Z9" s="409"/>
      <c r="AA9" s="408">
        <v>12321</v>
      </c>
      <c r="AB9" s="410"/>
    </row>
    <row r="10" spans="1:28" ht="27.95" customHeight="1">
      <c r="A10" s="24">
        <v>5</v>
      </c>
      <c r="B10" s="40" t="s">
        <v>6</v>
      </c>
      <c r="C10" s="253"/>
      <c r="D10" s="254"/>
      <c r="E10" s="254"/>
      <c r="F10" s="254"/>
      <c r="G10" s="254"/>
      <c r="H10" s="254">
        <f t="shared" si="2"/>
        <v>0</v>
      </c>
      <c r="I10" s="255"/>
      <c r="J10" s="255"/>
      <c r="K10" s="255"/>
      <c r="L10" s="255"/>
      <c r="M10" s="255"/>
      <c r="N10" s="256">
        <f t="shared" si="0"/>
        <v>0</v>
      </c>
      <c r="O10" s="256">
        <f t="shared" si="1"/>
        <v>0</v>
      </c>
      <c r="P10" s="55">
        <v>576</v>
      </c>
      <c r="Q10" s="55">
        <v>1204</v>
      </c>
      <c r="R10" s="55">
        <v>1300</v>
      </c>
      <c r="S10" s="26"/>
      <c r="T10" s="26"/>
      <c r="U10" s="402" t="s">
        <v>176</v>
      </c>
      <c r="V10" s="403"/>
      <c r="W10" s="404">
        <v>722</v>
      </c>
      <c r="X10" s="404"/>
      <c r="Y10" s="404">
        <v>3425</v>
      </c>
      <c r="Z10" s="404"/>
      <c r="AA10" s="404">
        <v>2888</v>
      </c>
      <c r="AB10" s="405"/>
    </row>
    <row r="11" spans="1:28" ht="27.95" customHeight="1">
      <c r="A11" s="126">
        <v>6</v>
      </c>
      <c r="B11" s="127" t="s">
        <v>7</v>
      </c>
      <c r="C11" s="249"/>
      <c r="D11" s="250"/>
      <c r="E11" s="250"/>
      <c r="F11" s="250"/>
      <c r="G11" s="250"/>
      <c r="H11" s="250">
        <f t="shared" si="2"/>
        <v>0</v>
      </c>
      <c r="I11" s="251"/>
      <c r="J11" s="251"/>
      <c r="K11" s="251"/>
      <c r="L11" s="251"/>
      <c r="M11" s="251"/>
      <c r="N11" s="252">
        <f t="shared" si="0"/>
        <v>0</v>
      </c>
      <c r="O11" s="252">
        <f t="shared" si="1"/>
        <v>0</v>
      </c>
      <c r="P11" s="137">
        <v>719</v>
      </c>
      <c r="Q11" s="137">
        <v>1449</v>
      </c>
      <c r="R11" s="137">
        <v>1588</v>
      </c>
      <c r="S11" s="26"/>
      <c r="T11" s="26"/>
      <c r="U11" s="402" t="s">
        <v>177</v>
      </c>
      <c r="V11" s="403"/>
      <c r="W11" s="404">
        <v>147</v>
      </c>
      <c r="X11" s="404"/>
      <c r="Y11" s="404">
        <v>837</v>
      </c>
      <c r="Z11" s="404"/>
      <c r="AA11" s="404" t="s">
        <v>292</v>
      </c>
      <c r="AB11" s="405"/>
    </row>
    <row r="12" spans="1:28" ht="27.95" customHeight="1" thickBot="1">
      <c r="A12" s="24">
        <v>7</v>
      </c>
      <c r="B12" s="40" t="s">
        <v>8</v>
      </c>
      <c r="C12" s="253"/>
      <c r="D12" s="254"/>
      <c r="E12" s="254"/>
      <c r="F12" s="254"/>
      <c r="G12" s="254"/>
      <c r="H12" s="254">
        <f t="shared" si="2"/>
        <v>0</v>
      </c>
      <c r="I12" s="255"/>
      <c r="J12" s="255"/>
      <c r="K12" s="255"/>
      <c r="L12" s="255"/>
      <c r="M12" s="255"/>
      <c r="N12" s="256">
        <f t="shared" si="0"/>
        <v>0</v>
      </c>
      <c r="O12" s="256">
        <f t="shared" si="1"/>
        <v>0</v>
      </c>
      <c r="P12" s="54">
        <v>249</v>
      </c>
      <c r="Q12" s="55">
        <v>470</v>
      </c>
      <c r="R12" s="55">
        <v>578</v>
      </c>
      <c r="S12" s="26"/>
      <c r="T12" s="26"/>
      <c r="U12" s="412" t="s">
        <v>178</v>
      </c>
      <c r="V12" s="413"/>
      <c r="W12" s="406">
        <v>78</v>
      </c>
      <c r="X12" s="406"/>
      <c r="Y12" s="406">
        <v>584</v>
      </c>
      <c r="Z12" s="406"/>
      <c r="AA12" s="406">
        <v>527</v>
      </c>
      <c r="AB12" s="407"/>
    </row>
    <row r="13" spans="1:28" ht="27.95" customHeight="1">
      <c r="A13" s="126">
        <v>8</v>
      </c>
      <c r="B13" s="127" t="s">
        <v>9</v>
      </c>
      <c r="C13" s="249"/>
      <c r="D13" s="250"/>
      <c r="E13" s="250"/>
      <c r="F13" s="250"/>
      <c r="G13" s="250"/>
      <c r="H13" s="250">
        <f t="shared" si="2"/>
        <v>0</v>
      </c>
      <c r="I13" s="251"/>
      <c r="J13" s="251"/>
      <c r="K13" s="251"/>
      <c r="L13" s="251"/>
      <c r="M13" s="251"/>
      <c r="N13" s="252">
        <f t="shared" si="0"/>
        <v>0</v>
      </c>
      <c r="O13" s="252">
        <f t="shared" si="1"/>
        <v>0</v>
      </c>
      <c r="P13" s="137">
        <v>240</v>
      </c>
      <c r="Q13" s="137">
        <v>453</v>
      </c>
      <c r="R13" s="137">
        <v>440</v>
      </c>
      <c r="S13" s="26"/>
      <c r="T13" s="26"/>
    </row>
    <row r="14" spans="1:28" ht="27.95" customHeight="1">
      <c r="A14" s="24">
        <v>9</v>
      </c>
      <c r="B14" s="40" t="s">
        <v>10</v>
      </c>
      <c r="C14" s="253"/>
      <c r="D14" s="254"/>
      <c r="E14" s="254"/>
      <c r="F14" s="254"/>
      <c r="G14" s="254"/>
      <c r="H14" s="254">
        <f t="shared" si="2"/>
        <v>0</v>
      </c>
      <c r="I14" s="255"/>
      <c r="J14" s="255"/>
      <c r="K14" s="255"/>
      <c r="L14" s="255"/>
      <c r="M14" s="255"/>
      <c r="N14" s="256">
        <f t="shared" si="0"/>
        <v>0</v>
      </c>
      <c r="O14" s="256">
        <f t="shared" si="1"/>
        <v>0</v>
      </c>
      <c r="P14" s="55">
        <v>209</v>
      </c>
      <c r="Q14" s="55">
        <v>477</v>
      </c>
      <c r="R14" s="55">
        <v>654</v>
      </c>
      <c r="S14" s="26"/>
      <c r="T14" s="26"/>
    </row>
    <row r="15" spans="1:28" ht="27.95" customHeight="1">
      <c r="A15" s="126">
        <v>10</v>
      </c>
      <c r="B15" s="127" t="s">
        <v>11</v>
      </c>
      <c r="C15" s="249"/>
      <c r="D15" s="250"/>
      <c r="E15" s="250"/>
      <c r="F15" s="250"/>
      <c r="G15" s="250"/>
      <c r="H15" s="250">
        <f t="shared" si="2"/>
        <v>0</v>
      </c>
      <c r="I15" s="251"/>
      <c r="J15" s="251"/>
      <c r="K15" s="251"/>
      <c r="L15" s="251"/>
      <c r="M15" s="251"/>
      <c r="N15" s="252">
        <f t="shared" si="0"/>
        <v>0</v>
      </c>
      <c r="O15" s="252">
        <f t="shared" si="1"/>
        <v>0</v>
      </c>
      <c r="P15" s="137">
        <v>157</v>
      </c>
      <c r="Q15" s="137">
        <v>234</v>
      </c>
      <c r="R15" s="137">
        <v>256</v>
      </c>
      <c r="S15" s="26"/>
      <c r="T15" s="26"/>
    </row>
    <row r="16" spans="1:28" ht="27.95" customHeight="1">
      <c r="A16" s="24">
        <v>11</v>
      </c>
      <c r="B16" s="40" t="s">
        <v>12</v>
      </c>
      <c r="C16" s="253"/>
      <c r="D16" s="254"/>
      <c r="E16" s="254"/>
      <c r="F16" s="254"/>
      <c r="G16" s="254"/>
      <c r="H16" s="254">
        <f t="shared" si="2"/>
        <v>0</v>
      </c>
      <c r="I16" s="255"/>
      <c r="J16" s="255"/>
      <c r="K16" s="255"/>
      <c r="L16" s="255"/>
      <c r="M16" s="255"/>
      <c r="N16" s="256">
        <f t="shared" si="0"/>
        <v>0</v>
      </c>
      <c r="O16" s="256">
        <f t="shared" si="1"/>
        <v>0</v>
      </c>
      <c r="P16" s="55">
        <v>189</v>
      </c>
      <c r="Q16" s="55">
        <v>390</v>
      </c>
      <c r="R16" s="55">
        <v>465</v>
      </c>
      <c r="S16" s="26"/>
      <c r="T16" s="26"/>
    </row>
    <row r="17" spans="1:20" ht="27.95" customHeight="1">
      <c r="A17" s="126">
        <v>12</v>
      </c>
      <c r="B17" s="127" t="s">
        <v>13</v>
      </c>
      <c r="C17" s="249"/>
      <c r="D17" s="250"/>
      <c r="E17" s="250"/>
      <c r="F17" s="250"/>
      <c r="G17" s="250"/>
      <c r="H17" s="250">
        <f t="shared" si="2"/>
        <v>0</v>
      </c>
      <c r="I17" s="251"/>
      <c r="J17" s="251"/>
      <c r="K17" s="251"/>
      <c r="L17" s="251"/>
      <c r="M17" s="251"/>
      <c r="N17" s="252">
        <f t="shared" si="0"/>
        <v>0</v>
      </c>
      <c r="O17" s="252">
        <f t="shared" si="1"/>
        <v>0</v>
      </c>
      <c r="P17" s="137">
        <v>176</v>
      </c>
      <c r="Q17" s="137">
        <v>411</v>
      </c>
      <c r="R17" s="137">
        <v>558</v>
      </c>
      <c r="S17" s="26"/>
      <c r="T17" s="26"/>
    </row>
    <row r="18" spans="1:20" ht="27.95" customHeight="1">
      <c r="A18" s="24">
        <v>13</v>
      </c>
      <c r="B18" s="40" t="s">
        <v>14</v>
      </c>
      <c r="C18" s="253"/>
      <c r="D18" s="254"/>
      <c r="E18" s="254"/>
      <c r="F18" s="254"/>
      <c r="G18" s="254"/>
      <c r="H18" s="254">
        <f t="shared" si="2"/>
        <v>0</v>
      </c>
      <c r="I18" s="255"/>
      <c r="J18" s="255"/>
      <c r="K18" s="255"/>
      <c r="L18" s="255"/>
      <c r="M18" s="255"/>
      <c r="N18" s="256">
        <f t="shared" si="0"/>
        <v>0</v>
      </c>
      <c r="O18" s="256">
        <f t="shared" si="1"/>
        <v>0</v>
      </c>
      <c r="P18" s="55">
        <v>167</v>
      </c>
      <c r="Q18" s="55">
        <v>268</v>
      </c>
      <c r="R18" s="55">
        <v>270</v>
      </c>
      <c r="S18" s="26"/>
      <c r="T18" s="26"/>
    </row>
    <row r="19" spans="1:20" ht="27.95" customHeight="1">
      <c r="A19" s="126">
        <v>14</v>
      </c>
      <c r="B19" s="127" t="s">
        <v>15</v>
      </c>
      <c r="C19" s="249"/>
      <c r="D19" s="250"/>
      <c r="E19" s="250"/>
      <c r="F19" s="250"/>
      <c r="G19" s="250"/>
      <c r="H19" s="250">
        <f t="shared" si="2"/>
        <v>0</v>
      </c>
      <c r="I19" s="251"/>
      <c r="J19" s="251"/>
      <c r="K19" s="251"/>
      <c r="L19" s="251"/>
      <c r="M19" s="251"/>
      <c r="N19" s="252">
        <f t="shared" si="0"/>
        <v>0</v>
      </c>
      <c r="O19" s="252">
        <f t="shared" si="1"/>
        <v>0</v>
      </c>
      <c r="P19" s="137">
        <v>291</v>
      </c>
      <c r="Q19" s="137">
        <v>541</v>
      </c>
      <c r="R19" s="137">
        <v>544</v>
      </c>
      <c r="S19" s="26"/>
      <c r="T19" s="26"/>
    </row>
    <row r="20" spans="1:20" ht="27.95" customHeight="1">
      <c r="A20" s="24">
        <v>15</v>
      </c>
      <c r="B20" s="40" t="s">
        <v>16</v>
      </c>
      <c r="C20" s="253"/>
      <c r="D20" s="254"/>
      <c r="E20" s="254"/>
      <c r="F20" s="254"/>
      <c r="G20" s="254"/>
      <c r="H20" s="254">
        <f t="shared" si="2"/>
        <v>0</v>
      </c>
      <c r="I20" s="255"/>
      <c r="J20" s="255"/>
      <c r="K20" s="255"/>
      <c r="L20" s="255"/>
      <c r="M20" s="255"/>
      <c r="N20" s="256">
        <f t="shared" si="0"/>
        <v>0</v>
      </c>
      <c r="O20" s="256">
        <f t="shared" si="1"/>
        <v>0</v>
      </c>
      <c r="P20" s="55">
        <v>128</v>
      </c>
      <c r="Q20" s="55">
        <v>293</v>
      </c>
      <c r="R20" s="55">
        <v>359</v>
      </c>
      <c r="S20" s="26"/>
      <c r="T20" s="26"/>
    </row>
    <row r="21" spans="1:20" ht="27.95" customHeight="1">
      <c r="A21" s="126">
        <v>16</v>
      </c>
      <c r="B21" s="127" t="s">
        <v>17</v>
      </c>
      <c r="C21" s="249"/>
      <c r="D21" s="250"/>
      <c r="E21" s="250"/>
      <c r="F21" s="250"/>
      <c r="G21" s="250"/>
      <c r="H21" s="250">
        <f t="shared" si="2"/>
        <v>0</v>
      </c>
      <c r="I21" s="251"/>
      <c r="J21" s="251"/>
      <c r="K21" s="251"/>
      <c r="L21" s="251"/>
      <c r="M21" s="251"/>
      <c r="N21" s="252">
        <f t="shared" si="0"/>
        <v>0</v>
      </c>
      <c r="O21" s="252">
        <f t="shared" si="1"/>
        <v>0</v>
      </c>
      <c r="P21" s="137">
        <v>126</v>
      </c>
      <c r="Q21" s="137">
        <v>394</v>
      </c>
      <c r="R21" s="137">
        <v>412</v>
      </c>
      <c r="S21" s="26"/>
      <c r="T21" s="26"/>
    </row>
    <row r="22" spans="1:20" ht="27.95" customHeight="1">
      <c r="A22" s="24">
        <v>17</v>
      </c>
      <c r="B22" s="40" t="s">
        <v>18</v>
      </c>
      <c r="C22" s="253"/>
      <c r="D22" s="254"/>
      <c r="E22" s="254"/>
      <c r="F22" s="254"/>
      <c r="G22" s="254"/>
      <c r="H22" s="254">
        <f t="shared" si="2"/>
        <v>0</v>
      </c>
      <c r="I22" s="255"/>
      <c r="J22" s="255"/>
      <c r="K22" s="255"/>
      <c r="L22" s="255"/>
      <c r="M22" s="255"/>
      <c r="N22" s="256">
        <f t="shared" si="0"/>
        <v>0</v>
      </c>
      <c r="O22" s="256">
        <f t="shared" si="1"/>
        <v>0</v>
      </c>
      <c r="P22" s="55">
        <v>245</v>
      </c>
      <c r="Q22" s="55">
        <v>468</v>
      </c>
      <c r="R22" s="55">
        <v>301</v>
      </c>
      <c r="S22" s="26"/>
      <c r="T22" s="26"/>
    </row>
    <row r="23" spans="1:20" ht="27.95" customHeight="1">
      <c r="A23" s="126">
        <v>18</v>
      </c>
      <c r="B23" s="127" t="s">
        <v>19</v>
      </c>
      <c r="C23" s="249"/>
      <c r="D23" s="250"/>
      <c r="E23" s="250"/>
      <c r="F23" s="250"/>
      <c r="G23" s="250"/>
      <c r="H23" s="250">
        <f t="shared" si="2"/>
        <v>0</v>
      </c>
      <c r="I23" s="251"/>
      <c r="J23" s="251"/>
      <c r="K23" s="251"/>
      <c r="L23" s="251"/>
      <c r="M23" s="251"/>
      <c r="N23" s="252">
        <f t="shared" si="0"/>
        <v>0</v>
      </c>
      <c r="O23" s="252">
        <f t="shared" si="1"/>
        <v>0</v>
      </c>
      <c r="P23" s="137">
        <v>331</v>
      </c>
      <c r="Q23" s="137">
        <v>698</v>
      </c>
      <c r="R23" s="137">
        <v>830</v>
      </c>
      <c r="S23" s="26"/>
      <c r="T23" s="26"/>
    </row>
    <row r="24" spans="1:20" ht="27.95" customHeight="1">
      <c r="A24" s="400" t="s">
        <v>0</v>
      </c>
      <c r="B24" s="401"/>
      <c r="P24" s="56">
        <v>5057</v>
      </c>
      <c r="Q24" s="56">
        <v>10498</v>
      </c>
      <c r="R24" s="56">
        <f>SUM(R6:R23)</f>
        <v>12194</v>
      </c>
      <c r="S24" s="56">
        <f>SUM(S6:S23)</f>
        <v>0</v>
      </c>
    </row>
    <row r="25" spans="1:20" ht="13.9" hidden="1" customHeight="1">
      <c r="N25" s="259"/>
      <c r="O25" s="258"/>
    </row>
    <row r="26" spans="1:20" ht="21.75" hidden="1" customHeight="1">
      <c r="B26" t="s">
        <v>20</v>
      </c>
      <c r="O26" s="8"/>
    </row>
    <row r="27" spans="1:20" ht="41.45" customHeight="1">
      <c r="O27" s="8"/>
    </row>
    <row r="30" spans="1:20">
      <c r="N30" s="257"/>
    </row>
  </sheetData>
  <mergeCells count="35">
    <mergeCell ref="U12:V12"/>
    <mergeCell ref="W12:X12"/>
    <mergeCell ref="Y12:Z12"/>
    <mergeCell ref="U10:V10"/>
    <mergeCell ref="U5:V5"/>
    <mergeCell ref="W5:X5"/>
    <mergeCell ref="U6:V6"/>
    <mergeCell ref="Y7:Z7"/>
    <mergeCell ref="U9:V9"/>
    <mergeCell ref="Y9:Z9"/>
    <mergeCell ref="Y6:Z6"/>
    <mergeCell ref="W6:X6"/>
    <mergeCell ref="W7:X7"/>
    <mergeCell ref="AA5:AB5"/>
    <mergeCell ref="AA6:AB6"/>
    <mergeCell ref="AA7:AB7"/>
    <mergeCell ref="U7:V7"/>
    <mergeCell ref="A24:B24"/>
    <mergeCell ref="U11:V11"/>
    <mergeCell ref="W11:X11"/>
    <mergeCell ref="Y11:Z11"/>
    <mergeCell ref="W10:X10"/>
    <mergeCell ref="AA11:AB11"/>
    <mergeCell ref="Y10:Z10"/>
    <mergeCell ref="AA10:AB10"/>
    <mergeCell ref="AA12:AB12"/>
    <mergeCell ref="W9:X9"/>
    <mergeCell ref="AA9:AB9"/>
    <mergeCell ref="Y5:Z5"/>
    <mergeCell ref="A1:R1"/>
    <mergeCell ref="A2:A5"/>
    <mergeCell ref="B2:B5"/>
    <mergeCell ref="P2:P5"/>
    <mergeCell ref="Q2:Q5"/>
    <mergeCell ref="R2:R5"/>
  </mergeCells>
  <pageMargins left="0.25" right="0.25" top="0.75" bottom="0.75" header="0.3" footer="0.3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9"/>
  <sheetViews>
    <sheetView zoomScale="50" zoomScaleNormal="50" workbookViewId="0">
      <selection activeCell="AR17" sqref="AR17"/>
    </sheetView>
  </sheetViews>
  <sheetFormatPr defaultRowHeight="12.75"/>
  <cols>
    <col min="1" max="1" width="5" customWidth="1"/>
    <col min="2" max="2" width="24.7109375" customWidth="1"/>
    <col min="3" max="3" width="8.28515625" hidden="1" customWidth="1"/>
    <col min="4" max="4" width="6.7109375" hidden="1" customWidth="1"/>
    <col min="5" max="5" width="6.140625" hidden="1" customWidth="1"/>
    <col min="6" max="6" width="5.5703125" hidden="1" customWidth="1"/>
    <col min="7" max="7" width="6.140625" hidden="1" customWidth="1"/>
    <col min="8" max="8" width="5.5703125" hidden="1" customWidth="1"/>
    <col min="9" max="9" width="6.140625" hidden="1" customWidth="1"/>
    <col min="10" max="10" width="5.5703125" hidden="1" customWidth="1"/>
    <col min="11" max="11" width="6.85546875" hidden="1" customWidth="1"/>
    <col min="12" max="12" width="5.5703125" hidden="1" customWidth="1"/>
    <col min="13" max="13" width="6.85546875" hidden="1" customWidth="1"/>
    <col min="14" max="14" width="5.5703125" hidden="1" customWidth="1"/>
    <col min="15" max="16" width="6.7109375" hidden="1" customWidth="1"/>
    <col min="17" max="17" width="6" hidden="1" customWidth="1"/>
    <col min="18" max="18" width="5.5703125" hidden="1" customWidth="1"/>
    <col min="19" max="19" width="6" hidden="1" customWidth="1"/>
    <col min="20" max="20" width="5.5703125" hidden="1" customWidth="1"/>
    <col min="21" max="21" width="6" hidden="1" customWidth="1"/>
    <col min="22" max="22" width="5.5703125" hidden="1" customWidth="1"/>
    <col min="23" max="23" width="8.28515625" hidden="1" customWidth="1"/>
    <col min="24" max="24" width="7.5703125" hidden="1" customWidth="1"/>
    <col min="25" max="25" width="8.28515625" hidden="1" customWidth="1"/>
    <col min="26" max="26" width="6.85546875" hidden="1" customWidth="1"/>
    <col min="27" max="27" width="12.42578125" hidden="1" customWidth="1"/>
    <col min="28" max="28" width="8.28515625" hidden="1" customWidth="1"/>
    <col min="29" max="29" width="23.5703125" customWidth="1"/>
    <col min="30" max="30" width="24" customWidth="1"/>
    <col min="31" max="31" width="23.140625" customWidth="1"/>
    <col min="32" max="32" width="24.140625" customWidth="1"/>
    <col min="33" max="33" width="23.7109375" customWidth="1"/>
    <col min="34" max="34" width="25.7109375" customWidth="1"/>
    <col min="35" max="35" width="21.42578125" customWidth="1"/>
  </cols>
  <sheetData>
    <row r="1" spans="1:44" s="7" customFormat="1" ht="36" customHeight="1">
      <c r="A1" s="378" t="s">
        <v>24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</row>
    <row r="2" spans="1:44" ht="42" customHeight="1">
      <c r="A2" s="426" t="s">
        <v>284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203"/>
      <c r="AH2" s="203"/>
      <c r="AI2" s="203"/>
      <c r="AJ2" s="203"/>
      <c r="AK2" s="203"/>
      <c r="AL2" s="52"/>
      <c r="AM2" s="52"/>
      <c r="AN2" s="52"/>
      <c r="AO2" s="52"/>
      <c r="AP2" s="52"/>
      <c r="AQ2" s="52"/>
      <c r="AR2" s="52"/>
    </row>
    <row r="3" spans="1:44" ht="51" customHeight="1">
      <c r="A3" s="382" t="s">
        <v>38</v>
      </c>
      <c r="B3" s="427" t="s">
        <v>39</v>
      </c>
      <c r="C3" s="430" t="s">
        <v>169</v>
      </c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22" t="s">
        <v>216</v>
      </c>
      <c r="AD3" s="422"/>
      <c r="AE3" s="422" t="s">
        <v>231</v>
      </c>
      <c r="AF3" s="422"/>
      <c r="AG3" s="52"/>
      <c r="AH3" s="52"/>
      <c r="AI3" s="52"/>
      <c r="AJ3" s="52"/>
      <c r="AK3" s="52"/>
      <c r="AL3" s="204"/>
      <c r="AM3" s="204"/>
      <c r="AN3" s="204"/>
      <c r="AO3" s="204"/>
      <c r="AP3" s="204"/>
      <c r="AQ3" s="204"/>
      <c r="AR3" s="204"/>
    </row>
    <row r="4" spans="1:44" ht="13.15" customHeight="1">
      <c r="A4" s="382"/>
      <c r="B4" s="428"/>
      <c r="C4" s="419" t="s">
        <v>50</v>
      </c>
      <c r="D4" s="419"/>
      <c r="E4" s="419"/>
      <c r="F4" s="419"/>
      <c r="G4" s="419" t="s">
        <v>51</v>
      </c>
      <c r="H4" s="419"/>
      <c r="I4" s="419"/>
      <c r="J4" s="419"/>
      <c r="K4" s="419" t="s">
        <v>52</v>
      </c>
      <c r="L4" s="419"/>
      <c r="M4" s="419"/>
      <c r="N4" s="419"/>
      <c r="O4" s="419" t="s">
        <v>53</v>
      </c>
      <c r="P4" s="419"/>
      <c r="Q4" s="419"/>
      <c r="R4" s="419"/>
      <c r="S4" s="419" t="s">
        <v>54</v>
      </c>
      <c r="T4" s="419"/>
      <c r="U4" s="419"/>
      <c r="V4" s="419"/>
      <c r="W4" s="419" t="s">
        <v>55</v>
      </c>
      <c r="X4" s="419"/>
      <c r="Y4" s="419"/>
      <c r="Z4" s="419"/>
      <c r="AA4" s="421" t="s">
        <v>0</v>
      </c>
      <c r="AB4" s="421"/>
      <c r="AC4" s="422"/>
      <c r="AD4" s="422"/>
      <c r="AE4" s="422"/>
      <c r="AF4" s="422"/>
      <c r="AG4" s="204"/>
      <c r="AH4" s="204"/>
      <c r="AI4" s="204"/>
      <c r="AJ4" s="204"/>
      <c r="AK4" s="204"/>
      <c r="AL4" s="205"/>
      <c r="AM4" s="205"/>
      <c r="AN4" s="205"/>
      <c r="AO4" s="205"/>
      <c r="AP4" s="205"/>
      <c r="AQ4" s="205"/>
      <c r="AR4" s="205"/>
    </row>
    <row r="5" spans="1:44" ht="21" customHeight="1">
      <c r="A5" s="382"/>
      <c r="B5" s="428"/>
      <c r="C5" s="420" t="s">
        <v>56</v>
      </c>
      <c r="D5" s="420"/>
      <c r="E5" s="420" t="s">
        <v>57</v>
      </c>
      <c r="F5" s="420"/>
      <c r="G5" s="420" t="s">
        <v>56</v>
      </c>
      <c r="H5" s="420"/>
      <c r="I5" s="420" t="s">
        <v>57</v>
      </c>
      <c r="J5" s="420"/>
      <c r="K5" s="420" t="s">
        <v>56</v>
      </c>
      <c r="L5" s="420"/>
      <c r="M5" s="420" t="s">
        <v>57</v>
      </c>
      <c r="N5" s="420"/>
      <c r="O5" s="420" t="s">
        <v>56</v>
      </c>
      <c r="P5" s="420"/>
      <c r="Q5" s="420" t="s">
        <v>57</v>
      </c>
      <c r="R5" s="420"/>
      <c r="S5" s="420" t="s">
        <v>56</v>
      </c>
      <c r="T5" s="420"/>
      <c r="U5" s="420" t="s">
        <v>57</v>
      </c>
      <c r="V5" s="420"/>
      <c r="W5" s="420" t="s">
        <v>56</v>
      </c>
      <c r="X5" s="420"/>
      <c r="Y5" s="420" t="s">
        <v>57</v>
      </c>
      <c r="Z5" s="420"/>
      <c r="AA5" s="421"/>
      <c r="AB5" s="421"/>
      <c r="AC5" s="422" t="s">
        <v>58</v>
      </c>
      <c r="AD5" s="422" t="s">
        <v>59</v>
      </c>
      <c r="AE5" s="422" t="s">
        <v>58</v>
      </c>
      <c r="AF5" s="422" t="s">
        <v>59</v>
      </c>
      <c r="AG5" s="205"/>
      <c r="AH5" s="205"/>
      <c r="AI5" s="205"/>
      <c r="AJ5" s="205"/>
      <c r="AK5" s="205"/>
      <c r="AL5" s="206"/>
      <c r="AM5" s="206"/>
      <c r="AN5" s="206"/>
      <c r="AO5" s="206"/>
      <c r="AP5" s="206"/>
      <c r="AQ5" s="206"/>
      <c r="AR5" s="206"/>
    </row>
    <row r="6" spans="1:44" ht="62.25" customHeight="1" thickBot="1">
      <c r="A6" s="383"/>
      <c r="B6" s="429"/>
      <c r="C6" s="47" t="s">
        <v>60</v>
      </c>
      <c r="D6" s="47" t="s">
        <v>61</v>
      </c>
      <c r="E6" s="47" t="s">
        <v>60</v>
      </c>
      <c r="F6" s="47" t="s">
        <v>61</v>
      </c>
      <c r="G6" s="47" t="s">
        <v>60</v>
      </c>
      <c r="H6" s="47" t="s">
        <v>61</v>
      </c>
      <c r="I6" s="47" t="s">
        <v>60</v>
      </c>
      <c r="J6" s="47" t="s">
        <v>61</v>
      </c>
      <c r="K6" s="47" t="s">
        <v>60</v>
      </c>
      <c r="L6" s="47" t="s">
        <v>61</v>
      </c>
      <c r="M6" s="47" t="s">
        <v>60</v>
      </c>
      <c r="N6" s="47" t="s">
        <v>61</v>
      </c>
      <c r="O6" s="47" t="s">
        <v>60</v>
      </c>
      <c r="P6" s="47" t="s">
        <v>61</v>
      </c>
      <c r="Q6" s="47" t="s">
        <v>60</v>
      </c>
      <c r="R6" s="47" t="s">
        <v>61</v>
      </c>
      <c r="S6" s="47" t="s">
        <v>60</v>
      </c>
      <c r="T6" s="47" t="s">
        <v>61</v>
      </c>
      <c r="U6" s="47" t="s">
        <v>60</v>
      </c>
      <c r="V6" s="47" t="s">
        <v>61</v>
      </c>
      <c r="W6" s="47" t="s">
        <v>60</v>
      </c>
      <c r="X6" s="47" t="s">
        <v>61</v>
      </c>
      <c r="Y6" s="47" t="s">
        <v>60</v>
      </c>
      <c r="Z6" s="47" t="s">
        <v>61</v>
      </c>
      <c r="AA6" s="47" t="s">
        <v>62</v>
      </c>
      <c r="AB6" s="47" t="s">
        <v>61</v>
      </c>
      <c r="AC6" s="423"/>
      <c r="AD6" s="423"/>
      <c r="AE6" s="423"/>
      <c r="AF6" s="423"/>
      <c r="AG6" s="206"/>
      <c r="AH6" s="206"/>
      <c r="AI6" s="206"/>
      <c r="AJ6" s="206"/>
      <c r="AK6" s="206"/>
      <c r="AL6" s="52"/>
      <c r="AM6" s="52"/>
      <c r="AN6" s="52"/>
      <c r="AO6" s="52"/>
      <c r="AP6" s="52"/>
      <c r="AQ6" s="52"/>
      <c r="AR6" s="52"/>
    </row>
    <row r="7" spans="1:44" ht="27.95" customHeight="1" thickTop="1">
      <c r="A7" s="33">
        <v>1</v>
      </c>
      <c r="B7" s="34" t="s">
        <v>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9">
        <v>409</v>
      </c>
      <c r="AD7" s="49">
        <v>290</v>
      </c>
      <c r="AE7" s="49">
        <v>455</v>
      </c>
      <c r="AF7" s="49">
        <v>323</v>
      </c>
      <c r="AG7" s="207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</row>
    <row r="8" spans="1:44" ht="27.95" customHeight="1">
      <c r="A8" s="126">
        <v>2</v>
      </c>
      <c r="B8" s="127" t="s">
        <v>3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5"/>
      <c r="AB8" s="135"/>
      <c r="AC8" s="136">
        <v>500</v>
      </c>
      <c r="AD8" s="136">
        <v>441</v>
      </c>
      <c r="AE8" s="136">
        <v>620</v>
      </c>
      <c r="AF8" s="136">
        <v>532</v>
      </c>
      <c r="AG8" s="207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</row>
    <row r="9" spans="1:44" ht="27.95" customHeight="1">
      <c r="A9" s="24">
        <v>3</v>
      </c>
      <c r="B9" s="40" t="s">
        <v>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48"/>
      <c r="AB9" s="48"/>
      <c r="AC9" s="51">
        <v>484</v>
      </c>
      <c r="AD9" s="51">
        <v>379</v>
      </c>
      <c r="AE9" s="51">
        <v>548</v>
      </c>
      <c r="AF9" s="51">
        <v>419</v>
      </c>
      <c r="AG9" s="207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</row>
    <row r="10" spans="1:44" ht="27.95" customHeight="1">
      <c r="A10" s="126">
        <v>4</v>
      </c>
      <c r="B10" s="127" t="s">
        <v>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5"/>
      <c r="AB10" s="135"/>
      <c r="AC10" s="136">
        <v>1721</v>
      </c>
      <c r="AD10" s="136">
        <v>1305</v>
      </c>
      <c r="AE10" s="136">
        <v>1998</v>
      </c>
      <c r="AF10" s="136">
        <v>1536</v>
      </c>
      <c r="AG10" s="207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</row>
    <row r="11" spans="1:44" ht="27.95" customHeight="1">
      <c r="A11" s="24">
        <v>5</v>
      </c>
      <c r="B11" s="40" t="s">
        <v>6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48"/>
      <c r="AB11" s="48"/>
      <c r="AC11" s="51">
        <v>1086</v>
      </c>
      <c r="AD11" s="51">
        <v>835</v>
      </c>
      <c r="AE11" s="51">
        <v>1266</v>
      </c>
      <c r="AF11" s="51">
        <v>978</v>
      </c>
      <c r="AG11" s="207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</row>
    <row r="12" spans="1:44" ht="27.95" customHeight="1">
      <c r="A12" s="126">
        <v>6</v>
      </c>
      <c r="B12" s="127" t="s">
        <v>7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5"/>
      <c r="AB12" s="135"/>
      <c r="AC12" s="136">
        <v>1531</v>
      </c>
      <c r="AD12" s="136">
        <v>1150</v>
      </c>
      <c r="AE12" s="136">
        <v>1675</v>
      </c>
      <c r="AF12" s="136">
        <v>1261</v>
      </c>
      <c r="AG12" s="207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</row>
    <row r="13" spans="1:44" ht="27.95" customHeight="1">
      <c r="A13" s="24">
        <v>7</v>
      </c>
      <c r="B13" s="40" t="s">
        <v>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48"/>
      <c r="AB13" s="48"/>
      <c r="AC13" s="51">
        <v>242</v>
      </c>
      <c r="AD13" s="51">
        <v>177</v>
      </c>
      <c r="AE13" s="51">
        <v>282</v>
      </c>
      <c r="AF13" s="51">
        <v>203</v>
      </c>
      <c r="AG13" s="207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</row>
    <row r="14" spans="1:44" ht="27.95" customHeight="1">
      <c r="A14" s="126">
        <v>8</v>
      </c>
      <c r="B14" s="127" t="s">
        <v>9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5"/>
      <c r="AB14" s="135"/>
      <c r="AC14" s="136">
        <v>332</v>
      </c>
      <c r="AD14" s="136">
        <v>211</v>
      </c>
      <c r="AE14" s="136">
        <v>381</v>
      </c>
      <c r="AF14" s="136">
        <v>234</v>
      </c>
      <c r="AG14" s="207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</row>
    <row r="15" spans="1:44" ht="27.95" customHeight="1">
      <c r="A15" s="24">
        <v>9</v>
      </c>
      <c r="B15" s="40" t="s">
        <v>10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48"/>
      <c r="AB15" s="48"/>
      <c r="AC15" s="51">
        <v>536</v>
      </c>
      <c r="AD15" s="51">
        <v>378</v>
      </c>
      <c r="AE15" s="51">
        <v>677</v>
      </c>
      <c r="AF15" s="51">
        <v>481</v>
      </c>
      <c r="AG15" s="207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27.95" customHeight="1">
      <c r="A16" s="126">
        <v>10</v>
      </c>
      <c r="B16" s="127" t="s">
        <v>11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5"/>
      <c r="AB16" s="135"/>
      <c r="AC16" s="136">
        <v>252</v>
      </c>
      <c r="AD16" s="136">
        <v>155</v>
      </c>
      <c r="AE16" s="136">
        <v>286</v>
      </c>
      <c r="AF16" s="136">
        <v>167</v>
      </c>
      <c r="AG16" s="207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</row>
    <row r="17" spans="1:44" ht="27.95" customHeight="1">
      <c r="A17" s="24">
        <v>11</v>
      </c>
      <c r="B17" s="40" t="s">
        <v>12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48"/>
      <c r="AB17" s="48"/>
      <c r="AC17" s="51">
        <v>743</v>
      </c>
      <c r="AD17" s="51">
        <v>590</v>
      </c>
      <c r="AE17" s="51">
        <v>981</v>
      </c>
      <c r="AF17" s="51">
        <v>797</v>
      </c>
      <c r="AG17" s="207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</row>
    <row r="18" spans="1:44" ht="27.95" customHeight="1">
      <c r="A18" s="126">
        <v>12</v>
      </c>
      <c r="B18" s="127" t="s">
        <v>13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5"/>
      <c r="AB18" s="135"/>
      <c r="AC18" s="136">
        <v>506</v>
      </c>
      <c r="AD18" s="136">
        <v>373</v>
      </c>
      <c r="AE18" s="136">
        <v>581</v>
      </c>
      <c r="AF18" s="136">
        <v>421</v>
      </c>
      <c r="AG18" s="207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</row>
    <row r="19" spans="1:44" ht="27.95" customHeight="1">
      <c r="A19" s="24">
        <v>13</v>
      </c>
      <c r="B19" s="40" t="s">
        <v>14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48"/>
      <c r="AB19" s="48"/>
      <c r="AC19" s="51">
        <v>380</v>
      </c>
      <c r="AD19" s="51">
        <v>238</v>
      </c>
      <c r="AE19" s="51">
        <v>457</v>
      </c>
      <c r="AF19" s="51">
        <v>275</v>
      </c>
      <c r="AG19" s="207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</row>
    <row r="20" spans="1:44" ht="27.95" customHeight="1">
      <c r="A20" s="126">
        <v>14</v>
      </c>
      <c r="B20" s="127" t="s">
        <v>15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5"/>
      <c r="AB20" s="135"/>
      <c r="AC20" s="136">
        <v>845</v>
      </c>
      <c r="AD20" s="136">
        <v>660</v>
      </c>
      <c r="AE20" s="136">
        <v>927</v>
      </c>
      <c r="AF20" s="136">
        <v>711</v>
      </c>
      <c r="AG20" s="207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</row>
    <row r="21" spans="1:44" ht="27.95" customHeight="1">
      <c r="A21" s="24">
        <v>15</v>
      </c>
      <c r="B21" s="40" t="s">
        <v>16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48"/>
      <c r="AB21" s="48"/>
      <c r="AC21" s="51">
        <v>131</v>
      </c>
      <c r="AD21" s="51">
        <v>93</v>
      </c>
      <c r="AE21" s="51">
        <v>142</v>
      </c>
      <c r="AF21" s="51">
        <v>100</v>
      </c>
      <c r="AG21" s="207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</row>
    <row r="22" spans="1:44" ht="27.95" customHeight="1">
      <c r="A22" s="126">
        <v>16</v>
      </c>
      <c r="B22" s="127" t="s">
        <v>17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5"/>
      <c r="AB22" s="135"/>
      <c r="AC22" s="136">
        <v>0</v>
      </c>
      <c r="AD22" s="136">
        <v>0</v>
      </c>
      <c r="AE22" s="136">
        <v>0</v>
      </c>
      <c r="AF22" s="136">
        <v>0</v>
      </c>
      <c r="AG22" s="207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</row>
    <row r="23" spans="1:44" ht="27.95" customHeight="1">
      <c r="A23" s="24">
        <v>17</v>
      </c>
      <c r="B23" s="40" t="s">
        <v>18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48"/>
      <c r="AB23" s="48"/>
      <c r="AC23" s="51">
        <v>305</v>
      </c>
      <c r="AD23" s="51">
        <v>184</v>
      </c>
      <c r="AE23" s="51">
        <v>317</v>
      </c>
      <c r="AF23" s="51">
        <v>188</v>
      </c>
      <c r="AG23" s="207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</row>
    <row r="24" spans="1:44" ht="36" customHeight="1">
      <c r="A24" s="126">
        <v>18</v>
      </c>
      <c r="B24" s="127" t="s">
        <v>19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5"/>
      <c r="AB24" s="135"/>
      <c r="AC24" s="136">
        <v>518</v>
      </c>
      <c r="AD24" s="136">
        <v>423</v>
      </c>
      <c r="AE24" s="136">
        <v>570</v>
      </c>
      <c r="AF24" s="136">
        <v>465</v>
      </c>
      <c r="AG24" s="207"/>
      <c r="AH24" s="52"/>
      <c r="AI24" s="52"/>
      <c r="AJ24" s="52"/>
      <c r="AK24" s="52"/>
      <c r="AL24" s="208"/>
      <c r="AM24" s="208"/>
      <c r="AN24" s="208"/>
      <c r="AO24" s="208"/>
      <c r="AP24" s="208"/>
      <c r="AQ24" s="208"/>
      <c r="AR24" s="208"/>
    </row>
    <row r="25" spans="1:44" ht="36" customHeight="1">
      <c r="A25" s="424" t="s">
        <v>0</v>
      </c>
      <c r="B25" s="425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>
        <v>10521</v>
      </c>
      <c r="AD25" s="51">
        <v>7882</v>
      </c>
      <c r="AE25" s="51">
        <v>12163</v>
      </c>
      <c r="AF25" s="51">
        <v>9091</v>
      </c>
      <c r="AG25" s="208"/>
      <c r="AH25" s="208"/>
      <c r="AI25" s="208"/>
      <c r="AJ25" s="208"/>
      <c r="AK25" s="208"/>
      <c r="AL25" s="209"/>
      <c r="AM25" s="209"/>
      <c r="AN25" s="209"/>
      <c r="AO25" s="209"/>
      <c r="AP25" s="209"/>
      <c r="AQ25" s="209"/>
      <c r="AR25" s="209"/>
    </row>
    <row r="26" spans="1:44" ht="81" customHeight="1">
      <c r="A26" s="424" t="s">
        <v>259</v>
      </c>
      <c r="B26" s="433"/>
      <c r="C26" s="326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62" t="s">
        <v>50</v>
      </c>
      <c r="AD26" s="262" t="s">
        <v>63</v>
      </c>
      <c r="AE26" s="262" t="s">
        <v>64</v>
      </c>
      <c r="AF26" s="262" t="s">
        <v>65</v>
      </c>
      <c r="AG26" s="262" t="s">
        <v>66</v>
      </c>
      <c r="AH26" s="262" t="s">
        <v>55</v>
      </c>
      <c r="AI26" s="290" t="s">
        <v>0</v>
      </c>
      <c r="AJ26" s="209"/>
      <c r="AK26" s="209"/>
      <c r="AL26" s="208"/>
      <c r="AM26" s="208"/>
      <c r="AN26" s="208"/>
      <c r="AO26" s="208"/>
      <c r="AP26" s="208"/>
      <c r="AQ26" s="208"/>
      <c r="AR26" s="208"/>
    </row>
    <row r="27" spans="1:44" ht="20.25">
      <c r="A27" s="432" t="s">
        <v>49</v>
      </c>
      <c r="B27" s="432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327">
        <v>1781</v>
      </c>
      <c r="AD27" s="327">
        <v>47</v>
      </c>
      <c r="AE27" s="327">
        <v>268</v>
      </c>
      <c r="AF27" s="51">
        <v>492</v>
      </c>
      <c r="AG27" s="51">
        <v>51</v>
      </c>
      <c r="AH27" s="51">
        <v>7882</v>
      </c>
      <c r="AI27" s="46">
        <f>SUM(AC27:AH27)</f>
        <v>10521</v>
      </c>
      <c r="AJ27" s="208"/>
      <c r="AK27" s="208"/>
      <c r="AL27" s="208"/>
      <c r="AM27" s="208"/>
      <c r="AN27" s="208"/>
      <c r="AO27" s="208"/>
      <c r="AP27" s="208"/>
      <c r="AQ27" s="208"/>
      <c r="AR27" s="208"/>
    </row>
    <row r="28" spans="1:44" ht="20.25">
      <c r="A28" s="432" t="s">
        <v>67</v>
      </c>
      <c r="B28" s="432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51">
        <v>248</v>
      </c>
      <c r="AD28" s="51">
        <v>5</v>
      </c>
      <c r="AE28" s="51">
        <v>41</v>
      </c>
      <c r="AF28" s="51">
        <v>85</v>
      </c>
      <c r="AG28" s="51">
        <v>1</v>
      </c>
      <c r="AH28" s="51">
        <v>1656</v>
      </c>
      <c r="AI28" s="46">
        <f>SUM(AC28:AH28)</f>
        <v>2036</v>
      </c>
      <c r="AJ28" s="208"/>
      <c r="AK28" s="208"/>
      <c r="AL28" s="52"/>
      <c r="AM28" s="52"/>
      <c r="AN28" s="52"/>
      <c r="AO28" s="52"/>
      <c r="AP28" s="52"/>
      <c r="AQ28" s="52"/>
      <c r="AR28" s="52"/>
    </row>
    <row r="29" spans="1:44" ht="15">
      <c r="A29" s="52"/>
      <c r="B29" s="53" t="s">
        <v>28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</row>
  </sheetData>
  <mergeCells count="34">
    <mergeCell ref="A28:B28"/>
    <mergeCell ref="W5:X5"/>
    <mergeCell ref="Y5:Z5"/>
    <mergeCell ref="AC5:AC6"/>
    <mergeCell ref="AD5:AD6"/>
    <mergeCell ref="M5:N5"/>
    <mergeCell ref="O5:P5"/>
    <mergeCell ref="Q5:R5"/>
    <mergeCell ref="S5:T5"/>
    <mergeCell ref="U5:V5"/>
    <mergeCell ref="C5:D5"/>
    <mergeCell ref="A27:B27"/>
    <mergeCell ref="A26:B26"/>
    <mergeCell ref="A1:AF1"/>
    <mergeCell ref="G5:H5"/>
    <mergeCell ref="W4:Z4"/>
    <mergeCell ref="AF5:AF6"/>
    <mergeCell ref="A25:B25"/>
    <mergeCell ref="AE5:AE6"/>
    <mergeCell ref="A2:AF2"/>
    <mergeCell ref="A3:A6"/>
    <mergeCell ref="B3:B6"/>
    <mergeCell ref="C3:AB3"/>
    <mergeCell ref="AC3:AD4"/>
    <mergeCell ref="AE3:AF4"/>
    <mergeCell ref="C4:F4"/>
    <mergeCell ref="G4:J4"/>
    <mergeCell ref="K4:N4"/>
    <mergeCell ref="O4:R4"/>
    <mergeCell ref="S4:V4"/>
    <mergeCell ref="E5:F5"/>
    <mergeCell ref="AA4:AB5"/>
    <mergeCell ref="I5:J5"/>
    <mergeCell ref="K5:L5"/>
  </mergeCells>
  <phoneticPr fontId="21" type="noConversion"/>
  <printOptions horizontalCentered="1"/>
  <pageMargins left="0.19685039370078741" right="0.11811023622047245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60" zoomScaleNormal="60" workbookViewId="0">
      <selection activeCell="Q10" sqref="Q10"/>
    </sheetView>
  </sheetViews>
  <sheetFormatPr defaultRowHeight="12.75"/>
  <cols>
    <col min="1" max="1" width="6.5703125" customWidth="1"/>
    <col min="2" max="2" width="25.85546875" customWidth="1"/>
    <col min="3" max="3" width="15" customWidth="1"/>
    <col min="4" max="4" width="14" customWidth="1"/>
    <col min="5" max="5" width="15.7109375" customWidth="1"/>
    <col min="6" max="6" width="15.42578125" customWidth="1"/>
  </cols>
  <sheetData>
    <row r="1" spans="1:6" ht="68.45" customHeight="1">
      <c r="A1" s="434" t="s">
        <v>293</v>
      </c>
      <c r="B1" s="434"/>
      <c r="C1" s="434"/>
      <c r="D1" s="434"/>
      <c r="E1" s="434"/>
      <c r="F1" s="434"/>
    </row>
    <row r="2" spans="1:6" ht="31.5" customHeight="1">
      <c r="A2" s="427" t="s">
        <v>1</v>
      </c>
      <c r="B2" s="427" t="s">
        <v>69</v>
      </c>
      <c r="C2" s="596" t="s">
        <v>70</v>
      </c>
      <c r="D2" s="597"/>
      <c r="E2" s="598" t="s">
        <v>71</v>
      </c>
      <c r="F2" s="599"/>
    </row>
    <row r="3" spans="1:6" ht="18">
      <c r="A3" s="435"/>
      <c r="B3" s="428"/>
      <c r="C3" s="437" t="s">
        <v>294</v>
      </c>
      <c r="D3" s="437"/>
      <c r="E3" s="438" t="s">
        <v>260</v>
      </c>
      <c r="F3" s="438"/>
    </row>
    <row r="4" spans="1:6" ht="18.75" thickBot="1">
      <c r="A4" s="436"/>
      <c r="B4" s="429"/>
      <c r="C4" s="77" t="s">
        <v>72</v>
      </c>
      <c r="D4" s="77" t="s">
        <v>73</v>
      </c>
      <c r="E4" s="77" t="s">
        <v>72</v>
      </c>
      <c r="F4" s="78" t="s">
        <v>73</v>
      </c>
    </row>
    <row r="5" spans="1:6" ht="27.95" customHeight="1" thickTop="1">
      <c r="A5" s="33">
        <v>1</v>
      </c>
      <c r="B5" s="34" t="s">
        <v>2</v>
      </c>
      <c r="C5" s="138">
        <v>146</v>
      </c>
      <c r="D5" s="138">
        <v>220</v>
      </c>
      <c r="E5" s="138">
        <v>195</v>
      </c>
      <c r="F5" s="138">
        <v>298</v>
      </c>
    </row>
    <row r="6" spans="1:6" ht="27.95" customHeight="1">
      <c r="A6" s="126">
        <v>2</v>
      </c>
      <c r="B6" s="127" t="s">
        <v>3</v>
      </c>
      <c r="C6" s="139">
        <v>179</v>
      </c>
      <c r="D6" s="139">
        <v>228</v>
      </c>
      <c r="E6" s="139">
        <v>221</v>
      </c>
      <c r="F6" s="139">
        <v>286</v>
      </c>
    </row>
    <row r="7" spans="1:6" ht="27.95" customHeight="1">
      <c r="A7" s="24">
        <v>3</v>
      </c>
      <c r="B7" s="40" t="s">
        <v>4</v>
      </c>
      <c r="C7" s="140">
        <v>168</v>
      </c>
      <c r="D7" s="140">
        <v>223</v>
      </c>
      <c r="E7" s="140">
        <v>239</v>
      </c>
      <c r="F7" s="140">
        <v>356</v>
      </c>
    </row>
    <row r="8" spans="1:6" ht="27.95" customHeight="1">
      <c r="A8" s="126">
        <v>4</v>
      </c>
      <c r="B8" s="127" t="s">
        <v>5</v>
      </c>
      <c r="C8" s="139">
        <v>884</v>
      </c>
      <c r="D8" s="139">
        <v>1206</v>
      </c>
      <c r="E8" s="139">
        <v>1264</v>
      </c>
      <c r="F8" s="139">
        <v>1821</v>
      </c>
    </row>
    <row r="9" spans="1:6" ht="27.95" customHeight="1">
      <c r="A9" s="24">
        <v>5</v>
      </c>
      <c r="B9" s="40" t="s">
        <v>6</v>
      </c>
      <c r="C9" s="140">
        <v>1373</v>
      </c>
      <c r="D9" s="140">
        <v>1790</v>
      </c>
      <c r="E9" s="140">
        <v>1931</v>
      </c>
      <c r="F9" s="140">
        <v>2534</v>
      </c>
    </row>
    <row r="10" spans="1:6" ht="27.95" customHeight="1">
      <c r="A10" s="126">
        <v>6</v>
      </c>
      <c r="B10" s="127" t="s">
        <v>7</v>
      </c>
      <c r="C10" s="139">
        <v>1129</v>
      </c>
      <c r="D10" s="139">
        <v>1409</v>
      </c>
      <c r="E10" s="139">
        <v>1667</v>
      </c>
      <c r="F10" s="139">
        <v>2105</v>
      </c>
    </row>
    <row r="11" spans="1:6" ht="27.95" customHeight="1">
      <c r="A11" s="24">
        <v>7</v>
      </c>
      <c r="B11" s="40" t="s">
        <v>8</v>
      </c>
      <c r="C11" s="140">
        <v>952</v>
      </c>
      <c r="D11" s="140">
        <v>1249</v>
      </c>
      <c r="E11" s="140">
        <v>1221</v>
      </c>
      <c r="F11" s="140">
        <v>1649</v>
      </c>
    </row>
    <row r="12" spans="1:6" ht="27.95" customHeight="1">
      <c r="A12" s="126">
        <v>8</v>
      </c>
      <c r="B12" s="127" t="s">
        <v>9</v>
      </c>
      <c r="C12" s="139">
        <v>216</v>
      </c>
      <c r="D12" s="139">
        <v>300</v>
      </c>
      <c r="E12" s="139">
        <v>279</v>
      </c>
      <c r="F12" s="139">
        <v>410</v>
      </c>
    </row>
    <row r="13" spans="1:6" ht="27.95" customHeight="1">
      <c r="A13" s="24">
        <v>9</v>
      </c>
      <c r="B13" s="40" t="s">
        <v>10</v>
      </c>
      <c r="C13" s="141">
        <v>630</v>
      </c>
      <c r="D13" s="141">
        <v>721</v>
      </c>
      <c r="E13" s="141">
        <v>865</v>
      </c>
      <c r="F13" s="140">
        <v>1026</v>
      </c>
    </row>
    <row r="14" spans="1:6" ht="27.95" customHeight="1">
      <c r="A14" s="126">
        <v>10</v>
      </c>
      <c r="B14" s="127" t="s">
        <v>11</v>
      </c>
      <c r="C14" s="139">
        <v>197</v>
      </c>
      <c r="D14" s="139">
        <v>277</v>
      </c>
      <c r="E14" s="139">
        <v>229</v>
      </c>
      <c r="F14" s="139">
        <v>337</v>
      </c>
    </row>
    <row r="15" spans="1:6" ht="27.95" customHeight="1">
      <c r="A15" s="24">
        <v>11</v>
      </c>
      <c r="B15" s="40" t="s">
        <v>12</v>
      </c>
      <c r="C15" s="140">
        <v>124</v>
      </c>
      <c r="D15" s="141">
        <v>162</v>
      </c>
      <c r="E15" s="140">
        <v>165</v>
      </c>
      <c r="F15" s="140">
        <v>230</v>
      </c>
    </row>
    <row r="16" spans="1:6" ht="27.95" customHeight="1">
      <c r="A16" s="126">
        <v>12</v>
      </c>
      <c r="B16" s="127" t="s">
        <v>13</v>
      </c>
      <c r="C16" s="139">
        <v>257</v>
      </c>
      <c r="D16" s="139">
        <v>368</v>
      </c>
      <c r="E16" s="139">
        <v>354</v>
      </c>
      <c r="F16" s="139">
        <v>505</v>
      </c>
    </row>
    <row r="17" spans="1:6" ht="27.95" customHeight="1">
      <c r="A17" s="24">
        <v>13</v>
      </c>
      <c r="B17" s="40" t="s">
        <v>14</v>
      </c>
      <c r="C17" s="140">
        <v>337</v>
      </c>
      <c r="D17" s="140">
        <v>469</v>
      </c>
      <c r="E17" s="140">
        <v>421</v>
      </c>
      <c r="F17" s="140">
        <v>609</v>
      </c>
    </row>
    <row r="18" spans="1:6" ht="27.95" customHeight="1">
      <c r="A18" s="126">
        <v>14</v>
      </c>
      <c r="B18" s="127" t="s">
        <v>15</v>
      </c>
      <c r="C18" s="139">
        <v>329</v>
      </c>
      <c r="D18" s="139">
        <v>455</v>
      </c>
      <c r="E18" s="139">
        <v>447</v>
      </c>
      <c r="F18" s="139">
        <v>641</v>
      </c>
    </row>
    <row r="19" spans="1:6" ht="27.95" customHeight="1">
      <c r="A19" s="24">
        <v>15</v>
      </c>
      <c r="B19" s="40" t="s">
        <v>16</v>
      </c>
      <c r="C19" s="140">
        <v>386</v>
      </c>
      <c r="D19" s="140">
        <v>550</v>
      </c>
      <c r="E19" s="140">
        <v>462</v>
      </c>
      <c r="F19" s="140">
        <v>705</v>
      </c>
    </row>
    <row r="20" spans="1:6" ht="27.95" customHeight="1">
      <c r="A20" s="126">
        <v>16</v>
      </c>
      <c r="B20" s="127" t="s">
        <v>17</v>
      </c>
      <c r="C20" s="139">
        <v>38</v>
      </c>
      <c r="D20" s="139">
        <v>53</v>
      </c>
      <c r="E20" s="139">
        <v>48</v>
      </c>
      <c r="F20" s="139">
        <v>75</v>
      </c>
    </row>
    <row r="21" spans="1:6" ht="27.95" customHeight="1">
      <c r="A21" s="24">
        <v>17</v>
      </c>
      <c r="B21" s="40" t="s">
        <v>18</v>
      </c>
      <c r="C21" s="140">
        <v>890</v>
      </c>
      <c r="D21" s="140">
        <v>1154</v>
      </c>
      <c r="E21" s="140">
        <v>1111</v>
      </c>
      <c r="F21" s="140">
        <v>1486</v>
      </c>
    </row>
    <row r="22" spans="1:6" ht="27.95" customHeight="1">
      <c r="A22" s="126">
        <v>18</v>
      </c>
      <c r="B22" s="127" t="s">
        <v>19</v>
      </c>
      <c r="C22" s="142">
        <v>759</v>
      </c>
      <c r="D22" s="139">
        <v>998</v>
      </c>
      <c r="E22" s="142">
        <v>1021</v>
      </c>
      <c r="F22" s="139">
        <v>1391</v>
      </c>
    </row>
    <row r="23" spans="1:6" ht="27.95" customHeight="1">
      <c r="A23" s="370" t="s">
        <v>0</v>
      </c>
      <c r="B23" s="371"/>
      <c r="C23" s="79">
        <f>SUM(C5:C22)</f>
        <v>8994</v>
      </c>
      <c r="D23" s="79">
        <f t="shared" ref="D23:F23" si="0">SUM(D5:D22)</f>
        <v>11832</v>
      </c>
      <c r="E23" s="79">
        <f t="shared" si="0"/>
        <v>12140</v>
      </c>
      <c r="F23" s="79">
        <f t="shared" si="0"/>
        <v>16464</v>
      </c>
    </row>
    <row r="24" spans="1:6">
      <c r="C24" s="4"/>
      <c r="D24" s="4"/>
      <c r="E24" s="4"/>
      <c r="F24" s="4"/>
    </row>
    <row r="25" spans="1:6">
      <c r="C25" s="4"/>
      <c r="D25" s="4"/>
      <c r="E25" s="4"/>
      <c r="F25" s="4"/>
    </row>
    <row r="26" spans="1:6">
      <c r="C26" s="4"/>
      <c r="D26" s="4"/>
      <c r="E26" s="4"/>
      <c r="F26" s="4"/>
    </row>
  </sheetData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honeticPr fontId="21" type="noConversion"/>
  <pageMargins left="0.7" right="0.7" top="0.75" bottom="0.75" header="0.3" footer="0.3"/>
  <pageSetup paperSize="9" scale="96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="70" zoomScaleNormal="70" workbookViewId="0">
      <selection activeCell="Q4" sqref="Q4:Q5"/>
    </sheetView>
  </sheetViews>
  <sheetFormatPr defaultRowHeight="12.75"/>
  <cols>
    <col min="1" max="1" width="6.5703125" customWidth="1"/>
    <col min="2" max="2" width="30.85546875" customWidth="1"/>
    <col min="3" max="3" width="15.5703125" customWidth="1"/>
    <col min="4" max="4" width="14.5703125" customWidth="1"/>
    <col min="5" max="6" width="14.42578125" customWidth="1"/>
  </cols>
  <sheetData>
    <row r="1" spans="1:8" ht="51" customHeight="1">
      <c r="A1" s="444" t="s">
        <v>295</v>
      </c>
      <c r="B1" s="444"/>
      <c r="C1" s="444"/>
      <c r="D1" s="444"/>
      <c r="E1" s="444"/>
      <c r="F1" s="444"/>
    </row>
    <row r="2" spans="1:8" ht="16.5" customHeight="1">
      <c r="A2" s="441" t="s">
        <v>74</v>
      </c>
      <c r="B2" s="443" t="s">
        <v>39</v>
      </c>
      <c r="C2" s="445" t="s">
        <v>225</v>
      </c>
      <c r="D2" s="445"/>
      <c r="E2" s="445" t="s">
        <v>296</v>
      </c>
      <c r="F2" s="445"/>
    </row>
    <row r="3" spans="1:8" ht="48.75" customHeight="1">
      <c r="A3" s="442"/>
      <c r="B3" s="443"/>
      <c r="C3" s="291" t="s">
        <v>227</v>
      </c>
      <c r="D3" s="291" t="s">
        <v>226</v>
      </c>
      <c r="E3" s="291" t="s">
        <v>227</v>
      </c>
      <c r="F3" s="291" t="s">
        <v>226</v>
      </c>
    </row>
    <row r="4" spans="1:8" s="11" customFormat="1" ht="27.95" customHeight="1">
      <c r="A4" s="81">
        <v>1</v>
      </c>
      <c r="B4" s="34" t="s">
        <v>140</v>
      </c>
      <c r="C4" s="323">
        <v>565</v>
      </c>
      <c r="D4" s="600">
        <v>1121</v>
      </c>
      <c r="E4" s="601">
        <v>868</v>
      </c>
      <c r="F4" s="600">
        <v>1727</v>
      </c>
    </row>
    <row r="5" spans="1:8" ht="27.95" customHeight="1">
      <c r="A5" s="143">
        <v>2</v>
      </c>
      <c r="B5" s="127" t="s">
        <v>141</v>
      </c>
      <c r="C5" s="131">
        <v>525</v>
      </c>
      <c r="D5" s="602">
        <v>1144</v>
      </c>
      <c r="E5" s="166">
        <v>882</v>
      </c>
      <c r="F5" s="602">
        <v>1910</v>
      </c>
      <c r="H5" s="11"/>
    </row>
    <row r="6" spans="1:8" ht="27.95" customHeight="1">
      <c r="A6" s="82">
        <v>3</v>
      </c>
      <c r="B6" s="40" t="s">
        <v>142</v>
      </c>
      <c r="C6" s="324">
        <v>1074</v>
      </c>
      <c r="D6" s="603">
        <v>2068</v>
      </c>
      <c r="E6" s="61">
        <v>1807</v>
      </c>
      <c r="F6" s="603">
        <v>3398</v>
      </c>
      <c r="H6" s="11"/>
    </row>
    <row r="7" spans="1:8" s="12" customFormat="1" ht="27.95" customHeight="1">
      <c r="A7" s="143">
        <v>4</v>
      </c>
      <c r="B7" s="127" t="s">
        <v>143</v>
      </c>
      <c r="C7" s="131">
        <v>1738</v>
      </c>
      <c r="D7" s="602">
        <v>3652</v>
      </c>
      <c r="E7" s="166">
        <v>2796</v>
      </c>
      <c r="F7" s="602">
        <v>5858</v>
      </c>
    </row>
    <row r="8" spans="1:8" ht="27.95" customHeight="1">
      <c r="A8" s="82">
        <v>5</v>
      </c>
      <c r="B8" s="40" t="s">
        <v>144</v>
      </c>
      <c r="C8" s="324">
        <v>1379</v>
      </c>
      <c r="D8" s="603">
        <v>2802</v>
      </c>
      <c r="E8" s="61">
        <v>1917</v>
      </c>
      <c r="F8" s="603">
        <v>3808</v>
      </c>
      <c r="H8" s="11"/>
    </row>
    <row r="9" spans="1:8" ht="27.95" customHeight="1">
      <c r="A9" s="143">
        <v>6</v>
      </c>
      <c r="B9" s="127" t="s">
        <v>145</v>
      </c>
      <c r="C9" s="131">
        <v>1986</v>
      </c>
      <c r="D9" s="602">
        <v>4242</v>
      </c>
      <c r="E9" s="166">
        <v>3173</v>
      </c>
      <c r="F9" s="602">
        <v>6722</v>
      </c>
      <c r="H9" s="11"/>
    </row>
    <row r="10" spans="1:8" s="12" customFormat="1" ht="27.95" customHeight="1">
      <c r="A10" s="82">
        <v>7</v>
      </c>
      <c r="B10" s="40" t="s">
        <v>146</v>
      </c>
      <c r="C10" s="324">
        <v>702</v>
      </c>
      <c r="D10" s="604">
        <v>1420</v>
      </c>
      <c r="E10" s="63">
        <v>1096</v>
      </c>
      <c r="F10" s="604">
        <v>2196</v>
      </c>
    </row>
    <row r="11" spans="1:8" s="12" customFormat="1" ht="27.95" customHeight="1">
      <c r="A11" s="143">
        <v>8</v>
      </c>
      <c r="B11" s="127" t="s">
        <v>147</v>
      </c>
      <c r="C11" s="131">
        <v>512</v>
      </c>
      <c r="D11" s="602">
        <v>1022</v>
      </c>
      <c r="E11" s="166">
        <v>706</v>
      </c>
      <c r="F11" s="602">
        <v>1390</v>
      </c>
    </row>
    <row r="12" spans="1:8" ht="27.95" customHeight="1">
      <c r="A12" s="82">
        <v>9</v>
      </c>
      <c r="B12" s="40" t="s">
        <v>148</v>
      </c>
      <c r="C12" s="324">
        <v>424</v>
      </c>
      <c r="D12" s="603">
        <v>877</v>
      </c>
      <c r="E12" s="61">
        <v>681</v>
      </c>
      <c r="F12" s="603">
        <v>1414</v>
      </c>
      <c r="H12" s="11"/>
    </row>
    <row r="13" spans="1:8" s="12" customFormat="1" ht="27.95" customHeight="1">
      <c r="A13" s="143">
        <v>10</v>
      </c>
      <c r="B13" s="127" t="s">
        <v>149</v>
      </c>
      <c r="C13" s="131">
        <v>653</v>
      </c>
      <c r="D13" s="602">
        <v>1207</v>
      </c>
      <c r="E13" s="166">
        <v>928</v>
      </c>
      <c r="F13" s="602">
        <v>1697</v>
      </c>
    </row>
    <row r="14" spans="1:8" ht="27.95" customHeight="1">
      <c r="A14" s="82">
        <v>11</v>
      </c>
      <c r="B14" s="40" t="s">
        <v>150</v>
      </c>
      <c r="C14" s="324">
        <v>595</v>
      </c>
      <c r="D14" s="603">
        <v>1234</v>
      </c>
      <c r="E14" s="61">
        <v>822</v>
      </c>
      <c r="F14" s="603">
        <v>1732</v>
      </c>
      <c r="H14" s="11"/>
    </row>
    <row r="15" spans="1:8" s="11" customFormat="1" ht="27.95" customHeight="1">
      <c r="A15" s="143">
        <v>12</v>
      </c>
      <c r="B15" s="127" t="s">
        <v>151</v>
      </c>
      <c r="C15" s="131">
        <v>741</v>
      </c>
      <c r="D15" s="602">
        <v>1511</v>
      </c>
      <c r="E15" s="166">
        <v>1217</v>
      </c>
      <c r="F15" s="602">
        <v>2397</v>
      </c>
    </row>
    <row r="16" spans="1:8" ht="27.95" customHeight="1">
      <c r="A16" s="82">
        <v>13</v>
      </c>
      <c r="B16" s="40" t="s">
        <v>152</v>
      </c>
      <c r="C16" s="324">
        <v>693</v>
      </c>
      <c r="D16" s="603">
        <v>1315</v>
      </c>
      <c r="E16" s="61">
        <v>1022</v>
      </c>
      <c r="F16" s="603">
        <v>1900</v>
      </c>
      <c r="H16" s="11"/>
    </row>
    <row r="17" spans="1:8" s="12" customFormat="1" ht="27.95" customHeight="1">
      <c r="A17" s="143">
        <v>14</v>
      </c>
      <c r="B17" s="127" t="s">
        <v>153</v>
      </c>
      <c r="C17" s="131">
        <v>731</v>
      </c>
      <c r="D17" s="602">
        <v>1542</v>
      </c>
      <c r="E17" s="166">
        <v>1030</v>
      </c>
      <c r="F17" s="602">
        <v>2123</v>
      </c>
    </row>
    <row r="18" spans="1:8" ht="27.95" customHeight="1">
      <c r="A18" s="82">
        <v>15</v>
      </c>
      <c r="B18" s="40" t="s">
        <v>154</v>
      </c>
      <c r="C18" s="324">
        <v>745</v>
      </c>
      <c r="D18" s="603">
        <v>1480</v>
      </c>
      <c r="E18" s="61">
        <v>1074</v>
      </c>
      <c r="F18" s="603">
        <v>2133</v>
      </c>
      <c r="H18" s="11"/>
    </row>
    <row r="19" spans="1:8" ht="27.95" customHeight="1">
      <c r="A19" s="143">
        <v>16</v>
      </c>
      <c r="B19" s="127" t="s">
        <v>155</v>
      </c>
      <c r="C19" s="131">
        <v>214</v>
      </c>
      <c r="D19" s="602">
        <v>419</v>
      </c>
      <c r="E19" s="166">
        <v>352</v>
      </c>
      <c r="F19" s="602">
        <v>688</v>
      </c>
      <c r="H19" s="11"/>
    </row>
    <row r="20" spans="1:8" ht="27.95" customHeight="1">
      <c r="A20" s="82">
        <v>17</v>
      </c>
      <c r="B20" s="40" t="s">
        <v>156</v>
      </c>
      <c r="C20" s="324">
        <v>757</v>
      </c>
      <c r="D20" s="603">
        <v>1456</v>
      </c>
      <c r="E20" s="61">
        <v>1105</v>
      </c>
      <c r="F20" s="603">
        <v>2113</v>
      </c>
      <c r="H20" s="11"/>
    </row>
    <row r="21" spans="1:8" ht="27.95" customHeight="1">
      <c r="A21" s="143">
        <v>18</v>
      </c>
      <c r="B21" s="127" t="s">
        <v>157</v>
      </c>
      <c r="C21" s="131">
        <v>715</v>
      </c>
      <c r="D21" s="602">
        <v>1471</v>
      </c>
      <c r="E21" s="166">
        <v>1062</v>
      </c>
      <c r="F21" s="602">
        <v>2174</v>
      </c>
      <c r="H21" s="11"/>
    </row>
    <row r="22" spans="1:8" s="13" customFormat="1" ht="27.95" customHeight="1">
      <c r="A22" s="439" t="s">
        <v>0</v>
      </c>
      <c r="B22" s="440"/>
      <c r="C22" s="30">
        <v>14749</v>
      </c>
      <c r="D22" s="603">
        <v>29983</v>
      </c>
      <c r="E22" s="94">
        <f>SUM(E4:E21)</f>
        <v>22538</v>
      </c>
      <c r="F22" s="94">
        <f>SUM(F4:F21)</f>
        <v>45380</v>
      </c>
    </row>
    <row r="24" spans="1:8" ht="15.75">
      <c r="B24" s="10"/>
    </row>
    <row r="27" spans="1:8" ht="28.5" customHeight="1"/>
  </sheetData>
  <mergeCells count="6">
    <mergeCell ref="A22:B22"/>
    <mergeCell ref="A2:A3"/>
    <mergeCell ref="B2:B3"/>
    <mergeCell ref="A1:F1"/>
    <mergeCell ref="C2:D2"/>
    <mergeCell ref="E2:F2"/>
  </mergeCells>
  <phoneticPr fontId="2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zoomScale="81" zoomScaleNormal="81" workbookViewId="0">
      <selection activeCell="O11" sqref="O11"/>
    </sheetView>
  </sheetViews>
  <sheetFormatPr defaultColWidth="8.7109375" defaultRowHeight="12.75"/>
  <cols>
    <col min="1" max="1" width="5" style="299" customWidth="1"/>
    <col min="2" max="2" width="24.140625" style="302" customWidth="1"/>
    <col min="3" max="3" width="24.42578125" style="299" customWidth="1"/>
    <col min="4" max="4" width="21.5703125" style="299" customWidth="1"/>
    <col min="5" max="5" width="22.28515625" style="299" customWidth="1"/>
    <col min="6" max="6" width="23.140625" style="299" customWidth="1"/>
    <col min="7" max="16384" width="8.7109375" style="299"/>
  </cols>
  <sheetData>
    <row r="1" spans="1:6" s="298" customFormat="1" ht="55.5" customHeight="1">
      <c r="A1" s="347"/>
      <c r="B1" s="447" t="s">
        <v>279</v>
      </c>
      <c r="C1" s="447"/>
      <c r="D1" s="447"/>
      <c r="E1" s="447"/>
      <c r="F1" s="447"/>
    </row>
    <row r="2" spans="1:6" ht="28.5" customHeight="1">
      <c r="A2" s="451" t="s">
        <v>297</v>
      </c>
      <c r="B2" s="451"/>
      <c r="C2" s="451"/>
      <c r="D2" s="451"/>
      <c r="E2" s="451"/>
      <c r="F2" s="451"/>
    </row>
    <row r="3" spans="1:6" ht="29.25" customHeight="1">
      <c r="A3" s="448"/>
      <c r="B3" s="449" t="s">
        <v>39</v>
      </c>
      <c r="C3" s="450" t="s">
        <v>275</v>
      </c>
      <c r="D3" s="450" t="s">
        <v>276</v>
      </c>
      <c r="E3" s="450" t="s">
        <v>277</v>
      </c>
      <c r="F3" s="450"/>
    </row>
    <row r="4" spans="1:6" s="300" customFormat="1" ht="41.25" customHeight="1">
      <c r="A4" s="448"/>
      <c r="B4" s="449"/>
      <c r="C4" s="450" t="s">
        <v>278</v>
      </c>
      <c r="D4" s="450"/>
      <c r="E4" s="450" t="s">
        <v>278</v>
      </c>
      <c r="F4" s="450"/>
    </row>
    <row r="5" spans="1:6" s="300" customFormat="1" ht="18.399999999999999" customHeight="1">
      <c r="A5" s="448"/>
      <c r="B5" s="449"/>
      <c r="C5" s="348" t="s">
        <v>280</v>
      </c>
      <c r="D5" s="348" t="s">
        <v>281</v>
      </c>
      <c r="E5" s="348" t="s">
        <v>280</v>
      </c>
      <c r="F5" s="348" t="s">
        <v>281</v>
      </c>
    </row>
    <row r="6" spans="1:6" s="300" customFormat="1" ht="18.399999999999999" customHeight="1">
      <c r="A6" s="33">
        <v>1</v>
      </c>
      <c r="B6" s="88" t="s">
        <v>2</v>
      </c>
      <c r="C6" s="350">
        <v>197</v>
      </c>
      <c r="D6" s="350">
        <v>213</v>
      </c>
      <c r="E6" s="350">
        <v>294</v>
      </c>
      <c r="F6" s="319">
        <v>327</v>
      </c>
    </row>
    <row r="7" spans="1:6" s="300" customFormat="1" ht="18.399999999999999" customHeight="1">
      <c r="A7" s="126">
        <v>2</v>
      </c>
      <c r="B7" s="147" t="s">
        <v>3</v>
      </c>
      <c r="C7" s="351">
        <v>188</v>
      </c>
      <c r="D7" s="351">
        <v>204</v>
      </c>
      <c r="E7" s="351">
        <v>298</v>
      </c>
      <c r="F7" s="144">
        <v>327</v>
      </c>
    </row>
    <row r="8" spans="1:6" s="300" customFormat="1" ht="18.399999999999999" customHeight="1">
      <c r="A8" s="24">
        <v>3</v>
      </c>
      <c r="B8" s="92" t="s">
        <v>4</v>
      </c>
      <c r="C8" s="350">
        <v>305</v>
      </c>
      <c r="D8" s="350">
        <v>321</v>
      </c>
      <c r="E8" s="350">
        <v>448</v>
      </c>
      <c r="F8" s="319">
        <v>470</v>
      </c>
    </row>
    <row r="9" spans="1:6" s="300" customFormat="1" ht="18.399999999999999" customHeight="1">
      <c r="A9" s="126">
        <v>4</v>
      </c>
      <c r="B9" s="147" t="s">
        <v>5</v>
      </c>
      <c r="C9" s="351">
        <v>822</v>
      </c>
      <c r="D9" s="351">
        <v>859</v>
      </c>
      <c r="E9" s="351">
        <v>1380</v>
      </c>
      <c r="F9" s="144">
        <v>1446</v>
      </c>
    </row>
    <row r="10" spans="1:6" s="300" customFormat="1" ht="18.399999999999999" customHeight="1">
      <c r="A10" s="24">
        <v>5</v>
      </c>
      <c r="B10" s="92" t="s">
        <v>6</v>
      </c>
      <c r="C10" s="350">
        <v>566</v>
      </c>
      <c r="D10" s="350">
        <v>601</v>
      </c>
      <c r="E10" s="350">
        <v>858</v>
      </c>
      <c r="F10" s="319">
        <v>919</v>
      </c>
    </row>
    <row r="11" spans="1:6" s="300" customFormat="1" ht="18.399999999999999" customHeight="1">
      <c r="A11" s="126">
        <v>6</v>
      </c>
      <c r="B11" s="147" t="s">
        <v>7</v>
      </c>
      <c r="C11" s="351">
        <v>709</v>
      </c>
      <c r="D11" s="351">
        <v>751</v>
      </c>
      <c r="E11" s="351">
        <v>1120</v>
      </c>
      <c r="F11" s="144">
        <v>1201</v>
      </c>
    </row>
    <row r="12" spans="1:6" s="300" customFormat="1" ht="18.399999999999999" customHeight="1">
      <c r="A12" s="24">
        <v>7</v>
      </c>
      <c r="B12" s="92" t="s">
        <v>8</v>
      </c>
      <c r="C12" s="350">
        <v>288</v>
      </c>
      <c r="D12" s="350">
        <v>312</v>
      </c>
      <c r="E12" s="350">
        <v>434</v>
      </c>
      <c r="F12" s="319">
        <v>465</v>
      </c>
    </row>
    <row r="13" spans="1:6" s="300" customFormat="1" ht="18.399999999999999" customHeight="1">
      <c r="A13" s="126">
        <v>8</v>
      </c>
      <c r="B13" s="147" t="s">
        <v>9</v>
      </c>
      <c r="C13" s="351">
        <v>249</v>
      </c>
      <c r="D13" s="351">
        <v>257</v>
      </c>
      <c r="E13" s="351">
        <v>340</v>
      </c>
      <c r="F13" s="144">
        <v>356</v>
      </c>
    </row>
    <row r="14" spans="1:6" s="300" customFormat="1" ht="18.399999999999999" customHeight="1">
      <c r="A14" s="24">
        <v>9</v>
      </c>
      <c r="B14" s="92" t="s">
        <v>10</v>
      </c>
      <c r="C14" s="350">
        <v>273</v>
      </c>
      <c r="D14" s="350">
        <v>289</v>
      </c>
      <c r="E14" s="350">
        <v>390</v>
      </c>
      <c r="F14" s="319">
        <v>415</v>
      </c>
    </row>
    <row r="15" spans="1:6" s="300" customFormat="1" ht="18.399999999999999" customHeight="1">
      <c r="A15" s="126">
        <v>10</v>
      </c>
      <c r="B15" s="147" t="s">
        <v>11</v>
      </c>
      <c r="C15" s="351">
        <v>118</v>
      </c>
      <c r="D15" s="351">
        <v>122</v>
      </c>
      <c r="E15" s="351">
        <v>166</v>
      </c>
      <c r="F15" s="144">
        <v>173</v>
      </c>
    </row>
    <row r="16" spans="1:6" s="300" customFormat="1" ht="18.399999999999999" customHeight="1">
      <c r="A16" s="24">
        <v>11</v>
      </c>
      <c r="B16" s="92" t="s">
        <v>12</v>
      </c>
      <c r="C16" s="350">
        <v>219</v>
      </c>
      <c r="D16" s="350">
        <v>230</v>
      </c>
      <c r="E16" s="350">
        <v>328</v>
      </c>
      <c r="F16" s="319">
        <v>345</v>
      </c>
    </row>
    <row r="17" spans="1:6" s="300" customFormat="1" ht="18.399999999999999" customHeight="1">
      <c r="A17" s="126">
        <v>12</v>
      </c>
      <c r="B17" s="147" t="s">
        <v>13</v>
      </c>
      <c r="C17" s="351">
        <v>230</v>
      </c>
      <c r="D17" s="351">
        <v>246</v>
      </c>
      <c r="E17" s="351">
        <v>371</v>
      </c>
      <c r="F17" s="144">
        <v>400</v>
      </c>
    </row>
    <row r="18" spans="1:6" s="300" customFormat="1" ht="18.399999999999999" customHeight="1">
      <c r="A18" s="24">
        <v>13</v>
      </c>
      <c r="B18" s="92" t="s">
        <v>14</v>
      </c>
      <c r="C18" s="350">
        <v>135</v>
      </c>
      <c r="D18" s="350">
        <v>143</v>
      </c>
      <c r="E18" s="350">
        <v>201</v>
      </c>
      <c r="F18" s="319">
        <v>212</v>
      </c>
    </row>
    <row r="19" spans="1:6" s="300" customFormat="1" ht="18.399999999999999" customHeight="1">
      <c r="A19" s="126">
        <v>14</v>
      </c>
      <c r="B19" s="147" t="s">
        <v>15</v>
      </c>
      <c r="C19" s="351">
        <v>263</v>
      </c>
      <c r="D19" s="351">
        <v>286</v>
      </c>
      <c r="E19" s="351">
        <v>375</v>
      </c>
      <c r="F19" s="144">
        <v>412</v>
      </c>
    </row>
    <row r="20" spans="1:6" s="300" customFormat="1" ht="18.399999999999999" customHeight="1">
      <c r="A20" s="24">
        <v>15</v>
      </c>
      <c r="B20" s="92" t="s">
        <v>16</v>
      </c>
      <c r="C20" s="350">
        <v>175</v>
      </c>
      <c r="D20" s="350">
        <v>183</v>
      </c>
      <c r="E20" s="350">
        <v>276</v>
      </c>
      <c r="F20" s="319">
        <v>298</v>
      </c>
    </row>
    <row r="21" spans="1:6" s="300" customFormat="1" ht="18.399999999999999" customHeight="1">
      <c r="A21" s="126">
        <v>16</v>
      </c>
      <c r="B21" s="147" t="s">
        <v>17</v>
      </c>
      <c r="C21" s="351">
        <v>184</v>
      </c>
      <c r="D21" s="351">
        <v>193</v>
      </c>
      <c r="E21" s="351">
        <v>266</v>
      </c>
      <c r="F21" s="144">
        <v>282</v>
      </c>
    </row>
    <row r="22" spans="1:6" s="301" customFormat="1" ht="18">
      <c r="A22" s="24">
        <v>17</v>
      </c>
      <c r="B22" s="92" t="s">
        <v>18</v>
      </c>
      <c r="C22" s="350">
        <v>245</v>
      </c>
      <c r="D22" s="350">
        <v>260</v>
      </c>
      <c r="E22" s="350">
        <v>344</v>
      </c>
      <c r="F22" s="319">
        <v>367</v>
      </c>
    </row>
    <row r="23" spans="1:6" ht="18">
      <c r="A23" s="126">
        <v>18</v>
      </c>
      <c r="B23" s="147" t="s">
        <v>19</v>
      </c>
      <c r="C23" s="351">
        <v>356</v>
      </c>
      <c r="D23" s="351">
        <v>383</v>
      </c>
      <c r="E23" s="351">
        <v>564</v>
      </c>
      <c r="F23" s="144">
        <v>608</v>
      </c>
    </row>
    <row r="24" spans="1:6" ht="15.75">
      <c r="A24" s="370" t="s">
        <v>0</v>
      </c>
      <c r="B24" s="446"/>
      <c r="C24" s="349">
        <v>5522</v>
      </c>
      <c r="D24" s="349">
        <v>5853</v>
      </c>
      <c r="E24" s="349">
        <v>8453</v>
      </c>
      <c r="F24" s="349">
        <v>9023</v>
      </c>
    </row>
  </sheetData>
  <sheetProtection selectLockedCells="1" selectUnlockedCells="1"/>
  <mergeCells count="9">
    <mergeCell ref="A24:B24"/>
    <mergeCell ref="B1:F1"/>
    <mergeCell ref="A3:A5"/>
    <mergeCell ref="B3:B5"/>
    <mergeCell ref="C3:D3"/>
    <mergeCell ref="E3:F3"/>
    <mergeCell ref="C4:D4"/>
    <mergeCell ref="E4:F4"/>
    <mergeCell ref="A2:F2"/>
  </mergeCells>
  <printOptions horizontalCentered="1"/>
  <pageMargins left="0.59055118110236227" right="0.19685039370078741" top="0.19685039370078741" bottom="0.19685039370078741" header="0.19685039370078741" footer="0.19685039370078741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0" zoomScaleNormal="90" workbookViewId="0">
      <selection activeCell="Q13" sqref="Q13"/>
    </sheetView>
  </sheetViews>
  <sheetFormatPr defaultColWidth="9.140625" defaultRowHeight="18"/>
  <cols>
    <col min="1" max="1" width="4.5703125" style="14" customWidth="1"/>
    <col min="2" max="2" width="23.7109375" style="14" customWidth="1"/>
    <col min="3" max="3" width="11.7109375" style="14" customWidth="1"/>
    <col min="4" max="4" width="11" style="14" customWidth="1"/>
    <col min="5" max="5" width="11.28515625" style="14" customWidth="1"/>
    <col min="6" max="6" width="13.7109375" style="14" customWidth="1"/>
    <col min="7" max="7" width="10.28515625" style="14" customWidth="1"/>
    <col min="8" max="8" width="10.85546875" style="14" customWidth="1"/>
    <col min="9" max="9" width="9.5703125" style="14" customWidth="1"/>
    <col min="10" max="10" width="12.28515625" style="14" customWidth="1"/>
    <col min="11" max="16384" width="9.140625" style="14"/>
  </cols>
  <sheetData>
    <row r="1" spans="1:11" ht="17.45" customHeight="1">
      <c r="B1" s="461" t="s">
        <v>25</v>
      </c>
      <c r="C1" s="461"/>
      <c r="D1" s="461"/>
      <c r="E1" s="461"/>
      <c r="F1" s="461"/>
      <c r="G1" s="461"/>
      <c r="H1" s="462"/>
      <c r="I1" s="462"/>
      <c r="J1" s="462"/>
    </row>
    <row r="2" spans="1:11" ht="17.45" customHeight="1">
      <c r="A2" s="461" t="s">
        <v>26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</row>
    <row r="3" spans="1:11" ht="16.899999999999999" customHeight="1">
      <c r="A3" s="463" t="s">
        <v>262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</row>
    <row r="4" spans="1:11" ht="18" hidden="1" customHeight="1">
      <c r="C4" s="108"/>
      <c r="D4" s="108"/>
    </row>
    <row r="5" spans="1:11" ht="17.45" hidden="1" customHeight="1">
      <c r="A5" s="109"/>
      <c r="B5" s="109"/>
      <c r="C5" s="109"/>
      <c r="D5" s="109"/>
      <c r="E5" s="109"/>
    </row>
    <row r="6" spans="1:11" ht="21.6" customHeight="1">
      <c r="B6" s="465" t="s">
        <v>298</v>
      </c>
      <c r="C6" s="466"/>
      <c r="D6" s="466"/>
      <c r="E6" s="462"/>
      <c r="F6" s="462"/>
      <c r="G6" s="462"/>
      <c r="H6" s="462"/>
    </row>
    <row r="7" spans="1:11" ht="12.6" customHeight="1" thickBot="1">
      <c r="B7" s="110"/>
      <c r="C7" s="111"/>
      <c r="D7" s="111"/>
    </row>
    <row r="8" spans="1:11" ht="17.45" customHeight="1" thickBot="1">
      <c r="A8" s="452" t="s">
        <v>76</v>
      </c>
      <c r="B8" s="455" t="s">
        <v>39</v>
      </c>
      <c r="C8" s="458" t="s">
        <v>179</v>
      </c>
      <c r="D8" s="458" t="s">
        <v>263</v>
      </c>
      <c r="E8" s="458" t="s">
        <v>264</v>
      </c>
      <c r="F8" s="458" t="s">
        <v>77</v>
      </c>
      <c r="G8" s="467" t="s">
        <v>78</v>
      </c>
      <c r="H8" s="470" t="s">
        <v>232</v>
      </c>
      <c r="I8" s="471"/>
      <c r="J8" s="471"/>
      <c r="K8" s="472"/>
    </row>
    <row r="9" spans="1:11" ht="17.45" customHeight="1">
      <c r="A9" s="453"/>
      <c r="B9" s="456"/>
      <c r="C9" s="459"/>
      <c r="D9" s="478"/>
      <c r="E9" s="459"/>
      <c r="F9" s="459"/>
      <c r="G9" s="468"/>
      <c r="H9" s="473" t="s">
        <v>79</v>
      </c>
      <c r="I9" s="474"/>
      <c r="J9" s="475"/>
      <c r="K9" s="476" t="s">
        <v>80</v>
      </c>
    </row>
    <row r="10" spans="1:11" ht="23.25" thickBot="1">
      <c r="A10" s="454"/>
      <c r="B10" s="457"/>
      <c r="C10" s="460"/>
      <c r="D10" s="479"/>
      <c r="E10" s="460"/>
      <c r="F10" s="460"/>
      <c r="G10" s="469"/>
      <c r="H10" s="112" t="s">
        <v>81</v>
      </c>
      <c r="I10" s="113" t="s">
        <v>82</v>
      </c>
      <c r="J10" s="113" t="s">
        <v>83</v>
      </c>
      <c r="K10" s="477"/>
    </row>
    <row r="11" spans="1:11">
      <c r="A11" s="114">
        <v>1</v>
      </c>
      <c r="B11" s="115" t="s">
        <v>84</v>
      </c>
      <c r="C11" s="81">
        <v>7</v>
      </c>
      <c r="D11" s="605">
        <f t="shared" ref="D11:D28" si="0">F11-C11-E11</f>
        <v>192</v>
      </c>
      <c r="E11" s="81">
        <v>88</v>
      </c>
      <c r="F11" s="605">
        <v>287</v>
      </c>
      <c r="G11" s="606">
        <v>264</v>
      </c>
      <c r="H11" s="116">
        <v>514</v>
      </c>
      <c r="I11" s="117">
        <f>H10:H11-J11</f>
        <v>500</v>
      </c>
      <c r="J11" s="117">
        <v>14</v>
      </c>
      <c r="K11" s="118">
        <v>456</v>
      </c>
    </row>
    <row r="12" spans="1:11">
      <c r="A12" s="176">
        <v>2</v>
      </c>
      <c r="B12" s="177" t="s">
        <v>85</v>
      </c>
      <c r="C12" s="178">
        <v>4</v>
      </c>
      <c r="D12" s="178">
        <f t="shared" si="0"/>
        <v>182</v>
      </c>
      <c r="E12" s="178">
        <v>62</v>
      </c>
      <c r="F12" s="607">
        <v>248</v>
      </c>
      <c r="G12" s="608">
        <v>231</v>
      </c>
      <c r="H12" s="180">
        <v>476</v>
      </c>
      <c r="I12" s="334">
        <f t="shared" ref="I12:I28" si="1">H11:H12-J12</f>
        <v>464</v>
      </c>
      <c r="J12" s="334">
        <v>12</v>
      </c>
      <c r="K12" s="181">
        <v>419</v>
      </c>
    </row>
    <row r="13" spans="1:11">
      <c r="A13" s="119">
        <v>3</v>
      </c>
      <c r="B13" s="120" t="s">
        <v>86</v>
      </c>
      <c r="C13" s="82">
        <v>5</v>
      </c>
      <c r="D13" s="605">
        <f t="shared" si="0"/>
        <v>326</v>
      </c>
      <c r="E13" s="81">
        <v>150</v>
      </c>
      <c r="F13" s="605">
        <v>481</v>
      </c>
      <c r="G13" s="609">
        <v>447</v>
      </c>
      <c r="H13" s="121">
        <v>980</v>
      </c>
      <c r="I13" s="335">
        <f t="shared" si="1"/>
        <v>893</v>
      </c>
      <c r="J13" s="335">
        <v>87</v>
      </c>
      <c r="K13" s="122">
        <v>870</v>
      </c>
    </row>
    <row r="14" spans="1:11">
      <c r="A14" s="176">
        <v>4</v>
      </c>
      <c r="B14" s="177" t="s">
        <v>87</v>
      </c>
      <c r="C14" s="178">
        <v>9</v>
      </c>
      <c r="D14" s="178">
        <f t="shared" si="0"/>
        <v>486</v>
      </c>
      <c r="E14" s="179">
        <v>401</v>
      </c>
      <c r="F14" s="607">
        <v>896</v>
      </c>
      <c r="G14" s="608">
        <v>833</v>
      </c>
      <c r="H14" s="180">
        <v>1530</v>
      </c>
      <c r="I14" s="334">
        <f t="shared" si="1"/>
        <v>1494</v>
      </c>
      <c r="J14" s="334">
        <v>36</v>
      </c>
      <c r="K14" s="181">
        <v>1368</v>
      </c>
    </row>
    <row r="15" spans="1:11">
      <c r="A15" s="119">
        <v>5</v>
      </c>
      <c r="B15" s="120" t="s">
        <v>88</v>
      </c>
      <c r="C15" s="82">
        <v>6</v>
      </c>
      <c r="D15" s="605">
        <f t="shared" si="0"/>
        <v>421</v>
      </c>
      <c r="E15" s="81">
        <v>235</v>
      </c>
      <c r="F15" s="605">
        <v>662</v>
      </c>
      <c r="G15" s="609">
        <v>608</v>
      </c>
      <c r="H15" s="121">
        <v>1086</v>
      </c>
      <c r="I15" s="335">
        <f t="shared" si="1"/>
        <v>1058</v>
      </c>
      <c r="J15" s="335">
        <v>28</v>
      </c>
      <c r="K15" s="122">
        <v>965</v>
      </c>
    </row>
    <row r="16" spans="1:11">
      <c r="A16" s="176">
        <v>6</v>
      </c>
      <c r="B16" s="177" t="s">
        <v>7</v>
      </c>
      <c r="C16" s="178">
        <v>10</v>
      </c>
      <c r="D16" s="178">
        <f t="shared" si="0"/>
        <v>558</v>
      </c>
      <c r="E16" s="179">
        <v>528</v>
      </c>
      <c r="F16" s="607">
        <v>1096</v>
      </c>
      <c r="G16" s="608">
        <v>1024</v>
      </c>
      <c r="H16" s="180">
        <v>1878</v>
      </c>
      <c r="I16" s="334">
        <f t="shared" si="1"/>
        <v>1827</v>
      </c>
      <c r="J16" s="334">
        <v>51</v>
      </c>
      <c r="K16" s="181">
        <v>1663</v>
      </c>
    </row>
    <row r="17" spans="1:11">
      <c r="A17" s="119">
        <v>7</v>
      </c>
      <c r="B17" s="120" t="s">
        <v>8</v>
      </c>
      <c r="C17" s="82">
        <v>4</v>
      </c>
      <c r="D17" s="605">
        <f t="shared" si="0"/>
        <v>228</v>
      </c>
      <c r="E17" s="81">
        <v>98</v>
      </c>
      <c r="F17" s="605">
        <v>330</v>
      </c>
      <c r="G17" s="609">
        <v>296</v>
      </c>
      <c r="H17" s="121">
        <v>611</v>
      </c>
      <c r="I17" s="335">
        <f t="shared" si="1"/>
        <v>593</v>
      </c>
      <c r="J17" s="335">
        <v>18</v>
      </c>
      <c r="K17" s="122">
        <v>535</v>
      </c>
    </row>
    <row r="18" spans="1:11">
      <c r="A18" s="176">
        <v>8</v>
      </c>
      <c r="B18" s="177" t="s">
        <v>9</v>
      </c>
      <c r="C18" s="178">
        <v>3</v>
      </c>
      <c r="D18" s="178">
        <f t="shared" si="0"/>
        <v>198</v>
      </c>
      <c r="E18" s="179">
        <v>67</v>
      </c>
      <c r="F18" s="607">
        <v>268</v>
      </c>
      <c r="G18" s="608">
        <v>254</v>
      </c>
      <c r="H18" s="180">
        <v>416</v>
      </c>
      <c r="I18" s="334">
        <f t="shared" si="1"/>
        <v>406</v>
      </c>
      <c r="J18" s="334">
        <v>10</v>
      </c>
      <c r="K18" s="181">
        <v>376</v>
      </c>
    </row>
    <row r="19" spans="1:11">
      <c r="A19" s="119">
        <v>9</v>
      </c>
      <c r="B19" s="120" t="s">
        <v>10</v>
      </c>
      <c r="C19" s="82">
        <v>2</v>
      </c>
      <c r="D19" s="605">
        <f t="shared" si="0"/>
        <v>152</v>
      </c>
      <c r="E19" s="81">
        <v>67</v>
      </c>
      <c r="F19" s="605">
        <v>221</v>
      </c>
      <c r="G19" s="609">
        <v>207</v>
      </c>
      <c r="H19" s="121">
        <v>397</v>
      </c>
      <c r="I19" s="335">
        <f t="shared" si="1"/>
        <v>388</v>
      </c>
      <c r="J19" s="335">
        <v>9</v>
      </c>
      <c r="K19" s="122">
        <v>357</v>
      </c>
    </row>
    <row r="20" spans="1:11">
      <c r="A20" s="176">
        <v>10</v>
      </c>
      <c r="B20" s="177" t="s">
        <v>11</v>
      </c>
      <c r="C20" s="178">
        <v>4</v>
      </c>
      <c r="D20" s="178">
        <f t="shared" si="0"/>
        <v>166</v>
      </c>
      <c r="E20" s="179">
        <v>78</v>
      </c>
      <c r="F20" s="607">
        <v>248</v>
      </c>
      <c r="G20" s="608">
        <v>222</v>
      </c>
      <c r="H20" s="180">
        <v>412</v>
      </c>
      <c r="I20" s="334">
        <f t="shared" si="1"/>
        <v>395</v>
      </c>
      <c r="J20" s="334">
        <v>17</v>
      </c>
      <c r="K20" s="181">
        <v>362</v>
      </c>
    </row>
    <row r="21" spans="1:11">
      <c r="A21" s="119">
        <v>11</v>
      </c>
      <c r="B21" s="120" t="s">
        <v>12</v>
      </c>
      <c r="C21" s="82">
        <v>3</v>
      </c>
      <c r="D21" s="605">
        <f t="shared" si="0"/>
        <v>177</v>
      </c>
      <c r="E21" s="336">
        <v>125</v>
      </c>
      <c r="F21" s="605">
        <v>305</v>
      </c>
      <c r="G21" s="609">
        <v>277</v>
      </c>
      <c r="H21" s="121">
        <v>471</v>
      </c>
      <c r="I21" s="335">
        <f t="shared" si="1"/>
        <v>456</v>
      </c>
      <c r="J21" s="335">
        <v>15</v>
      </c>
      <c r="K21" s="122">
        <v>411</v>
      </c>
    </row>
    <row r="22" spans="1:11">
      <c r="A22" s="176">
        <v>12</v>
      </c>
      <c r="B22" s="177" t="s">
        <v>13</v>
      </c>
      <c r="C22" s="178">
        <v>1</v>
      </c>
      <c r="D22" s="178">
        <f t="shared" si="0"/>
        <v>226</v>
      </c>
      <c r="E22" s="179">
        <v>85</v>
      </c>
      <c r="F22" s="607">
        <v>312</v>
      </c>
      <c r="G22" s="608">
        <v>287</v>
      </c>
      <c r="H22" s="180">
        <v>652</v>
      </c>
      <c r="I22" s="334">
        <f t="shared" si="1"/>
        <v>636</v>
      </c>
      <c r="J22" s="334">
        <v>16</v>
      </c>
      <c r="K22" s="181">
        <v>583</v>
      </c>
    </row>
    <row r="23" spans="1:11">
      <c r="A23" s="119">
        <v>13</v>
      </c>
      <c r="B23" s="120" t="s">
        <v>14</v>
      </c>
      <c r="C23" s="82">
        <v>15</v>
      </c>
      <c r="D23" s="605">
        <f t="shared" si="0"/>
        <v>189</v>
      </c>
      <c r="E23" s="81">
        <v>97</v>
      </c>
      <c r="F23" s="605">
        <v>301</v>
      </c>
      <c r="G23" s="609">
        <v>280</v>
      </c>
      <c r="H23" s="121">
        <v>513</v>
      </c>
      <c r="I23" s="335">
        <f t="shared" si="1"/>
        <v>474</v>
      </c>
      <c r="J23" s="335">
        <v>39</v>
      </c>
      <c r="K23" s="122">
        <v>450</v>
      </c>
    </row>
    <row r="24" spans="1:11">
      <c r="A24" s="176">
        <v>14</v>
      </c>
      <c r="B24" s="177" t="s">
        <v>15</v>
      </c>
      <c r="C24" s="178">
        <v>7</v>
      </c>
      <c r="D24" s="178">
        <f t="shared" si="0"/>
        <v>200</v>
      </c>
      <c r="E24" s="179">
        <v>160</v>
      </c>
      <c r="F24" s="607">
        <v>367</v>
      </c>
      <c r="G24" s="608">
        <v>339</v>
      </c>
      <c r="H24" s="180">
        <v>598</v>
      </c>
      <c r="I24" s="334">
        <f t="shared" si="1"/>
        <v>571</v>
      </c>
      <c r="J24" s="334">
        <v>27</v>
      </c>
      <c r="K24" s="181">
        <v>539</v>
      </c>
    </row>
    <row r="25" spans="1:11">
      <c r="A25" s="119">
        <v>15</v>
      </c>
      <c r="B25" s="120" t="s">
        <v>16</v>
      </c>
      <c r="C25" s="82">
        <v>5</v>
      </c>
      <c r="D25" s="605">
        <f t="shared" si="0"/>
        <v>183</v>
      </c>
      <c r="E25" s="81">
        <v>90</v>
      </c>
      <c r="F25" s="605">
        <v>278</v>
      </c>
      <c r="G25" s="609">
        <v>258</v>
      </c>
      <c r="H25" s="121">
        <v>477</v>
      </c>
      <c r="I25" s="335">
        <f t="shared" si="1"/>
        <v>461</v>
      </c>
      <c r="J25" s="335">
        <v>16</v>
      </c>
      <c r="K25" s="122">
        <v>426</v>
      </c>
    </row>
    <row r="26" spans="1:11">
      <c r="A26" s="176">
        <v>16</v>
      </c>
      <c r="B26" s="177" t="s">
        <v>17</v>
      </c>
      <c r="C26" s="178">
        <v>0</v>
      </c>
      <c r="D26" s="178">
        <f t="shared" si="0"/>
        <v>83</v>
      </c>
      <c r="E26" s="179">
        <v>29</v>
      </c>
      <c r="F26" s="607">
        <v>112</v>
      </c>
      <c r="G26" s="608">
        <v>107</v>
      </c>
      <c r="H26" s="180">
        <v>209</v>
      </c>
      <c r="I26" s="334">
        <f t="shared" si="1"/>
        <v>207</v>
      </c>
      <c r="J26" s="334">
        <v>2</v>
      </c>
      <c r="K26" s="181">
        <v>191</v>
      </c>
    </row>
    <row r="27" spans="1:11">
      <c r="A27" s="119">
        <v>17</v>
      </c>
      <c r="B27" s="120" t="s">
        <v>18</v>
      </c>
      <c r="C27" s="82">
        <v>4</v>
      </c>
      <c r="D27" s="605">
        <f t="shared" si="0"/>
        <v>196</v>
      </c>
      <c r="E27" s="81">
        <v>93</v>
      </c>
      <c r="F27" s="605">
        <v>293</v>
      </c>
      <c r="G27" s="609">
        <v>273</v>
      </c>
      <c r="H27" s="121">
        <v>542</v>
      </c>
      <c r="I27" s="335">
        <f t="shared" si="1"/>
        <v>527</v>
      </c>
      <c r="J27" s="335">
        <v>15</v>
      </c>
      <c r="K27" s="122">
        <v>479</v>
      </c>
    </row>
    <row r="28" spans="1:11">
      <c r="A28" s="176">
        <v>18</v>
      </c>
      <c r="B28" s="177" t="s">
        <v>19</v>
      </c>
      <c r="C28" s="178">
        <v>7</v>
      </c>
      <c r="D28" s="178">
        <f t="shared" si="0"/>
        <v>219</v>
      </c>
      <c r="E28" s="179">
        <v>101</v>
      </c>
      <c r="F28" s="607">
        <v>327</v>
      </c>
      <c r="G28" s="608">
        <v>299</v>
      </c>
      <c r="H28" s="337">
        <v>606</v>
      </c>
      <c r="I28" s="178">
        <f t="shared" si="1"/>
        <v>568</v>
      </c>
      <c r="J28" s="334">
        <v>38</v>
      </c>
      <c r="K28" s="181">
        <v>535</v>
      </c>
    </row>
    <row r="29" spans="1:11" ht="18.75" thickBot="1">
      <c r="A29" s="123"/>
      <c r="B29" s="124" t="s">
        <v>0</v>
      </c>
      <c r="C29" s="125">
        <f>SUM(C11:C28)</f>
        <v>96</v>
      </c>
      <c r="D29" s="125">
        <f>SUM(D11:D28)</f>
        <v>4382</v>
      </c>
      <c r="E29" s="125">
        <v>2554</v>
      </c>
      <c r="F29" s="125">
        <f t="shared" ref="F29:K29" si="2">SUM(F11:F28)</f>
        <v>7032</v>
      </c>
      <c r="G29" s="125">
        <f t="shared" si="2"/>
        <v>6506</v>
      </c>
      <c r="H29" s="125">
        <f t="shared" si="2"/>
        <v>12368</v>
      </c>
      <c r="I29" s="125">
        <f t="shared" si="2"/>
        <v>11918</v>
      </c>
      <c r="J29" s="125">
        <v>450</v>
      </c>
      <c r="K29" s="125">
        <f t="shared" si="2"/>
        <v>10985</v>
      </c>
    </row>
  </sheetData>
  <mergeCells count="14">
    <mergeCell ref="A8:A10"/>
    <mergeCell ref="B8:B10"/>
    <mergeCell ref="C8:C10"/>
    <mergeCell ref="B1:J1"/>
    <mergeCell ref="A2:K2"/>
    <mergeCell ref="A3:K3"/>
    <mergeCell ref="B6:H6"/>
    <mergeCell ref="G8:G10"/>
    <mergeCell ref="H8:K8"/>
    <mergeCell ref="H9:J9"/>
    <mergeCell ref="K9:K10"/>
    <mergeCell ref="D8:D10"/>
    <mergeCell ref="E8:E10"/>
    <mergeCell ref="F8:F10"/>
  </mergeCells>
  <phoneticPr fontId="21" type="noConversion"/>
  <printOptions horizontalCentered="1"/>
  <pageMargins left="0.51181102362204722" right="3.937007874015748E-2" top="0.39370078740157483" bottom="0.70866141732283472" header="0.39370078740157483" footer="0.51181102362204722"/>
  <pageSetup paperSize="9" orientation="landscape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zoomScale="90" zoomScaleNormal="90" workbookViewId="0">
      <selection activeCell="K26" sqref="K26"/>
    </sheetView>
  </sheetViews>
  <sheetFormatPr defaultColWidth="12" defaultRowHeight="12.75"/>
  <cols>
    <col min="1" max="1" width="4" style="332" customWidth="1"/>
    <col min="2" max="2" width="25.28515625" style="329" customWidth="1"/>
    <col min="3" max="3" width="11" style="329" customWidth="1"/>
    <col min="4" max="4" width="10.5703125" style="329" customWidth="1"/>
    <col min="5" max="6" width="10.140625" style="329" customWidth="1"/>
    <col min="7" max="7" width="14.5703125" style="329" customWidth="1"/>
    <col min="8" max="8" width="11.42578125" style="329" customWidth="1"/>
    <col min="9" max="9" width="7.28515625" style="329" customWidth="1"/>
    <col min="10" max="10" width="7.5703125" style="329" customWidth="1"/>
    <col min="11" max="11" width="9" style="329" customWidth="1"/>
    <col min="12" max="12" width="6.42578125" style="329" hidden="1" customWidth="1"/>
    <col min="13" max="13" width="13" style="329" customWidth="1"/>
    <col min="14" max="14" width="11.42578125" style="329" customWidth="1"/>
    <col min="15" max="15" width="10.28515625" style="329" customWidth="1"/>
    <col min="16" max="17" width="13.28515625" style="329" customWidth="1"/>
    <col min="18" max="256" width="12" style="329"/>
    <col min="257" max="257" width="4" style="329" customWidth="1"/>
    <col min="258" max="258" width="25.28515625" style="329" customWidth="1"/>
    <col min="259" max="259" width="11" style="329" customWidth="1"/>
    <col min="260" max="260" width="10.5703125" style="329" customWidth="1"/>
    <col min="261" max="262" width="10.140625" style="329" customWidth="1"/>
    <col min="263" max="263" width="14.5703125" style="329" customWidth="1"/>
    <col min="264" max="264" width="11.42578125" style="329" customWidth="1"/>
    <col min="265" max="265" width="7.28515625" style="329" customWidth="1"/>
    <col min="266" max="266" width="7.5703125" style="329" customWidth="1"/>
    <col min="267" max="267" width="9" style="329" customWidth="1"/>
    <col min="268" max="268" width="0" style="329" hidden="1" customWidth="1"/>
    <col min="269" max="269" width="13" style="329" customWidth="1"/>
    <col min="270" max="270" width="11.42578125" style="329" customWidth="1"/>
    <col min="271" max="271" width="10.28515625" style="329" customWidth="1"/>
    <col min="272" max="273" width="13.28515625" style="329" customWidth="1"/>
    <col min="274" max="512" width="12" style="329"/>
    <col min="513" max="513" width="4" style="329" customWidth="1"/>
    <col min="514" max="514" width="25.28515625" style="329" customWidth="1"/>
    <col min="515" max="515" width="11" style="329" customWidth="1"/>
    <col min="516" max="516" width="10.5703125" style="329" customWidth="1"/>
    <col min="517" max="518" width="10.140625" style="329" customWidth="1"/>
    <col min="519" max="519" width="14.5703125" style="329" customWidth="1"/>
    <col min="520" max="520" width="11.42578125" style="329" customWidth="1"/>
    <col min="521" max="521" width="7.28515625" style="329" customWidth="1"/>
    <col min="522" max="522" width="7.5703125" style="329" customWidth="1"/>
    <col min="523" max="523" width="9" style="329" customWidth="1"/>
    <col min="524" max="524" width="0" style="329" hidden="1" customWidth="1"/>
    <col min="525" max="525" width="13" style="329" customWidth="1"/>
    <col min="526" max="526" width="11.42578125" style="329" customWidth="1"/>
    <col min="527" max="527" width="10.28515625" style="329" customWidth="1"/>
    <col min="528" max="529" width="13.28515625" style="329" customWidth="1"/>
    <col min="530" max="768" width="12" style="329"/>
    <col min="769" max="769" width="4" style="329" customWidth="1"/>
    <col min="770" max="770" width="25.28515625" style="329" customWidth="1"/>
    <col min="771" max="771" width="11" style="329" customWidth="1"/>
    <col min="772" max="772" width="10.5703125" style="329" customWidth="1"/>
    <col min="773" max="774" width="10.140625" style="329" customWidth="1"/>
    <col min="775" max="775" width="14.5703125" style="329" customWidth="1"/>
    <col min="776" max="776" width="11.42578125" style="329" customWidth="1"/>
    <col min="777" max="777" width="7.28515625" style="329" customWidth="1"/>
    <col min="778" max="778" width="7.5703125" style="329" customWidth="1"/>
    <col min="779" max="779" width="9" style="329" customWidth="1"/>
    <col min="780" max="780" width="0" style="329" hidden="1" customWidth="1"/>
    <col min="781" max="781" width="13" style="329" customWidth="1"/>
    <col min="782" max="782" width="11.42578125" style="329" customWidth="1"/>
    <col min="783" max="783" width="10.28515625" style="329" customWidth="1"/>
    <col min="784" max="785" width="13.28515625" style="329" customWidth="1"/>
    <col min="786" max="1024" width="12" style="329"/>
    <col min="1025" max="1025" width="4" style="329" customWidth="1"/>
    <col min="1026" max="1026" width="25.28515625" style="329" customWidth="1"/>
    <col min="1027" max="1027" width="11" style="329" customWidth="1"/>
    <col min="1028" max="1028" width="10.5703125" style="329" customWidth="1"/>
    <col min="1029" max="1030" width="10.140625" style="329" customWidth="1"/>
    <col min="1031" max="1031" width="14.5703125" style="329" customWidth="1"/>
    <col min="1032" max="1032" width="11.42578125" style="329" customWidth="1"/>
    <col min="1033" max="1033" width="7.28515625" style="329" customWidth="1"/>
    <col min="1034" max="1034" width="7.5703125" style="329" customWidth="1"/>
    <col min="1035" max="1035" width="9" style="329" customWidth="1"/>
    <col min="1036" max="1036" width="0" style="329" hidden="1" customWidth="1"/>
    <col min="1037" max="1037" width="13" style="329" customWidth="1"/>
    <col min="1038" max="1038" width="11.42578125" style="329" customWidth="1"/>
    <col min="1039" max="1039" width="10.28515625" style="329" customWidth="1"/>
    <col min="1040" max="1041" width="13.28515625" style="329" customWidth="1"/>
    <col min="1042" max="1280" width="12" style="329"/>
    <col min="1281" max="1281" width="4" style="329" customWidth="1"/>
    <col min="1282" max="1282" width="25.28515625" style="329" customWidth="1"/>
    <col min="1283" max="1283" width="11" style="329" customWidth="1"/>
    <col min="1284" max="1284" width="10.5703125" style="329" customWidth="1"/>
    <col min="1285" max="1286" width="10.140625" style="329" customWidth="1"/>
    <col min="1287" max="1287" width="14.5703125" style="329" customWidth="1"/>
    <col min="1288" max="1288" width="11.42578125" style="329" customWidth="1"/>
    <col min="1289" max="1289" width="7.28515625" style="329" customWidth="1"/>
    <col min="1290" max="1290" width="7.5703125" style="329" customWidth="1"/>
    <col min="1291" max="1291" width="9" style="329" customWidth="1"/>
    <col min="1292" max="1292" width="0" style="329" hidden="1" customWidth="1"/>
    <col min="1293" max="1293" width="13" style="329" customWidth="1"/>
    <col min="1294" max="1294" width="11.42578125" style="329" customWidth="1"/>
    <col min="1295" max="1295" width="10.28515625" style="329" customWidth="1"/>
    <col min="1296" max="1297" width="13.28515625" style="329" customWidth="1"/>
    <col min="1298" max="1536" width="12" style="329"/>
    <col min="1537" max="1537" width="4" style="329" customWidth="1"/>
    <col min="1538" max="1538" width="25.28515625" style="329" customWidth="1"/>
    <col min="1539" max="1539" width="11" style="329" customWidth="1"/>
    <col min="1540" max="1540" width="10.5703125" style="329" customWidth="1"/>
    <col min="1541" max="1542" width="10.140625" style="329" customWidth="1"/>
    <col min="1543" max="1543" width="14.5703125" style="329" customWidth="1"/>
    <col min="1544" max="1544" width="11.42578125" style="329" customWidth="1"/>
    <col min="1545" max="1545" width="7.28515625" style="329" customWidth="1"/>
    <col min="1546" max="1546" width="7.5703125" style="329" customWidth="1"/>
    <col min="1547" max="1547" width="9" style="329" customWidth="1"/>
    <col min="1548" max="1548" width="0" style="329" hidden="1" customWidth="1"/>
    <col min="1549" max="1549" width="13" style="329" customWidth="1"/>
    <col min="1550" max="1550" width="11.42578125" style="329" customWidth="1"/>
    <col min="1551" max="1551" width="10.28515625" style="329" customWidth="1"/>
    <col min="1552" max="1553" width="13.28515625" style="329" customWidth="1"/>
    <col min="1554" max="1792" width="12" style="329"/>
    <col min="1793" max="1793" width="4" style="329" customWidth="1"/>
    <col min="1794" max="1794" width="25.28515625" style="329" customWidth="1"/>
    <col min="1795" max="1795" width="11" style="329" customWidth="1"/>
    <col min="1796" max="1796" width="10.5703125" style="329" customWidth="1"/>
    <col min="1797" max="1798" width="10.140625" style="329" customWidth="1"/>
    <col min="1799" max="1799" width="14.5703125" style="329" customWidth="1"/>
    <col min="1800" max="1800" width="11.42578125" style="329" customWidth="1"/>
    <col min="1801" max="1801" width="7.28515625" style="329" customWidth="1"/>
    <col min="1802" max="1802" width="7.5703125" style="329" customWidth="1"/>
    <col min="1803" max="1803" width="9" style="329" customWidth="1"/>
    <col min="1804" max="1804" width="0" style="329" hidden="1" customWidth="1"/>
    <col min="1805" max="1805" width="13" style="329" customWidth="1"/>
    <col min="1806" max="1806" width="11.42578125" style="329" customWidth="1"/>
    <col min="1807" max="1807" width="10.28515625" style="329" customWidth="1"/>
    <col min="1808" max="1809" width="13.28515625" style="329" customWidth="1"/>
    <col min="1810" max="2048" width="12" style="329"/>
    <col min="2049" max="2049" width="4" style="329" customWidth="1"/>
    <col min="2050" max="2050" width="25.28515625" style="329" customWidth="1"/>
    <col min="2051" max="2051" width="11" style="329" customWidth="1"/>
    <col min="2052" max="2052" width="10.5703125" style="329" customWidth="1"/>
    <col min="2053" max="2054" width="10.140625" style="329" customWidth="1"/>
    <col min="2055" max="2055" width="14.5703125" style="329" customWidth="1"/>
    <col min="2056" max="2056" width="11.42578125" style="329" customWidth="1"/>
    <col min="2057" max="2057" width="7.28515625" style="329" customWidth="1"/>
    <col min="2058" max="2058" width="7.5703125" style="329" customWidth="1"/>
    <col min="2059" max="2059" width="9" style="329" customWidth="1"/>
    <col min="2060" max="2060" width="0" style="329" hidden="1" customWidth="1"/>
    <col min="2061" max="2061" width="13" style="329" customWidth="1"/>
    <col min="2062" max="2062" width="11.42578125" style="329" customWidth="1"/>
    <col min="2063" max="2063" width="10.28515625" style="329" customWidth="1"/>
    <col min="2064" max="2065" width="13.28515625" style="329" customWidth="1"/>
    <col min="2066" max="2304" width="12" style="329"/>
    <col min="2305" max="2305" width="4" style="329" customWidth="1"/>
    <col min="2306" max="2306" width="25.28515625" style="329" customWidth="1"/>
    <col min="2307" max="2307" width="11" style="329" customWidth="1"/>
    <col min="2308" max="2308" width="10.5703125" style="329" customWidth="1"/>
    <col min="2309" max="2310" width="10.140625" style="329" customWidth="1"/>
    <col min="2311" max="2311" width="14.5703125" style="329" customWidth="1"/>
    <col min="2312" max="2312" width="11.42578125" style="329" customWidth="1"/>
    <col min="2313" max="2313" width="7.28515625" style="329" customWidth="1"/>
    <col min="2314" max="2314" width="7.5703125" style="329" customWidth="1"/>
    <col min="2315" max="2315" width="9" style="329" customWidth="1"/>
    <col min="2316" max="2316" width="0" style="329" hidden="1" customWidth="1"/>
    <col min="2317" max="2317" width="13" style="329" customWidth="1"/>
    <col min="2318" max="2318" width="11.42578125" style="329" customWidth="1"/>
    <col min="2319" max="2319" width="10.28515625" style="329" customWidth="1"/>
    <col min="2320" max="2321" width="13.28515625" style="329" customWidth="1"/>
    <col min="2322" max="2560" width="12" style="329"/>
    <col min="2561" max="2561" width="4" style="329" customWidth="1"/>
    <col min="2562" max="2562" width="25.28515625" style="329" customWidth="1"/>
    <col min="2563" max="2563" width="11" style="329" customWidth="1"/>
    <col min="2564" max="2564" width="10.5703125" style="329" customWidth="1"/>
    <col min="2565" max="2566" width="10.140625" style="329" customWidth="1"/>
    <col min="2567" max="2567" width="14.5703125" style="329" customWidth="1"/>
    <col min="2568" max="2568" width="11.42578125" style="329" customWidth="1"/>
    <col min="2569" max="2569" width="7.28515625" style="329" customWidth="1"/>
    <col min="2570" max="2570" width="7.5703125" style="329" customWidth="1"/>
    <col min="2571" max="2571" width="9" style="329" customWidth="1"/>
    <col min="2572" max="2572" width="0" style="329" hidden="1" customWidth="1"/>
    <col min="2573" max="2573" width="13" style="329" customWidth="1"/>
    <col min="2574" max="2574" width="11.42578125" style="329" customWidth="1"/>
    <col min="2575" max="2575" width="10.28515625" style="329" customWidth="1"/>
    <col min="2576" max="2577" width="13.28515625" style="329" customWidth="1"/>
    <col min="2578" max="2816" width="12" style="329"/>
    <col min="2817" max="2817" width="4" style="329" customWidth="1"/>
    <col min="2818" max="2818" width="25.28515625" style="329" customWidth="1"/>
    <col min="2819" max="2819" width="11" style="329" customWidth="1"/>
    <col min="2820" max="2820" width="10.5703125" style="329" customWidth="1"/>
    <col min="2821" max="2822" width="10.140625" style="329" customWidth="1"/>
    <col min="2823" max="2823" width="14.5703125" style="329" customWidth="1"/>
    <col min="2824" max="2824" width="11.42578125" style="329" customWidth="1"/>
    <col min="2825" max="2825" width="7.28515625" style="329" customWidth="1"/>
    <col min="2826" max="2826" width="7.5703125" style="329" customWidth="1"/>
    <col min="2827" max="2827" width="9" style="329" customWidth="1"/>
    <col min="2828" max="2828" width="0" style="329" hidden="1" customWidth="1"/>
    <col min="2829" max="2829" width="13" style="329" customWidth="1"/>
    <col min="2830" max="2830" width="11.42578125" style="329" customWidth="1"/>
    <col min="2831" max="2831" width="10.28515625" style="329" customWidth="1"/>
    <col min="2832" max="2833" width="13.28515625" style="329" customWidth="1"/>
    <col min="2834" max="3072" width="12" style="329"/>
    <col min="3073" max="3073" width="4" style="329" customWidth="1"/>
    <col min="3074" max="3074" width="25.28515625" style="329" customWidth="1"/>
    <col min="3075" max="3075" width="11" style="329" customWidth="1"/>
    <col min="3076" max="3076" width="10.5703125" style="329" customWidth="1"/>
    <col min="3077" max="3078" width="10.140625" style="329" customWidth="1"/>
    <col min="3079" max="3079" width="14.5703125" style="329" customWidth="1"/>
    <col min="3080" max="3080" width="11.42578125" style="329" customWidth="1"/>
    <col min="3081" max="3081" width="7.28515625" style="329" customWidth="1"/>
    <col min="3082" max="3082" width="7.5703125" style="329" customWidth="1"/>
    <col min="3083" max="3083" width="9" style="329" customWidth="1"/>
    <col min="3084" max="3084" width="0" style="329" hidden="1" customWidth="1"/>
    <col min="3085" max="3085" width="13" style="329" customWidth="1"/>
    <col min="3086" max="3086" width="11.42578125" style="329" customWidth="1"/>
    <col min="3087" max="3087" width="10.28515625" style="329" customWidth="1"/>
    <col min="3088" max="3089" width="13.28515625" style="329" customWidth="1"/>
    <col min="3090" max="3328" width="12" style="329"/>
    <col min="3329" max="3329" width="4" style="329" customWidth="1"/>
    <col min="3330" max="3330" width="25.28515625" style="329" customWidth="1"/>
    <col min="3331" max="3331" width="11" style="329" customWidth="1"/>
    <col min="3332" max="3332" width="10.5703125" style="329" customWidth="1"/>
    <col min="3333" max="3334" width="10.140625" style="329" customWidth="1"/>
    <col min="3335" max="3335" width="14.5703125" style="329" customWidth="1"/>
    <col min="3336" max="3336" width="11.42578125" style="329" customWidth="1"/>
    <col min="3337" max="3337" width="7.28515625" style="329" customWidth="1"/>
    <col min="3338" max="3338" width="7.5703125" style="329" customWidth="1"/>
    <col min="3339" max="3339" width="9" style="329" customWidth="1"/>
    <col min="3340" max="3340" width="0" style="329" hidden="1" customWidth="1"/>
    <col min="3341" max="3341" width="13" style="329" customWidth="1"/>
    <col min="3342" max="3342" width="11.42578125" style="329" customWidth="1"/>
    <col min="3343" max="3343" width="10.28515625" style="329" customWidth="1"/>
    <col min="3344" max="3345" width="13.28515625" style="329" customWidth="1"/>
    <col min="3346" max="3584" width="12" style="329"/>
    <col min="3585" max="3585" width="4" style="329" customWidth="1"/>
    <col min="3586" max="3586" width="25.28515625" style="329" customWidth="1"/>
    <col min="3587" max="3587" width="11" style="329" customWidth="1"/>
    <col min="3588" max="3588" width="10.5703125" style="329" customWidth="1"/>
    <col min="3589" max="3590" width="10.140625" style="329" customWidth="1"/>
    <col min="3591" max="3591" width="14.5703125" style="329" customWidth="1"/>
    <col min="3592" max="3592" width="11.42578125" style="329" customWidth="1"/>
    <col min="3593" max="3593" width="7.28515625" style="329" customWidth="1"/>
    <col min="3594" max="3594" width="7.5703125" style="329" customWidth="1"/>
    <col min="3595" max="3595" width="9" style="329" customWidth="1"/>
    <col min="3596" max="3596" width="0" style="329" hidden="1" customWidth="1"/>
    <col min="3597" max="3597" width="13" style="329" customWidth="1"/>
    <col min="3598" max="3598" width="11.42578125" style="329" customWidth="1"/>
    <col min="3599" max="3599" width="10.28515625" style="329" customWidth="1"/>
    <col min="3600" max="3601" width="13.28515625" style="329" customWidth="1"/>
    <col min="3602" max="3840" width="12" style="329"/>
    <col min="3841" max="3841" width="4" style="329" customWidth="1"/>
    <col min="3842" max="3842" width="25.28515625" style="329" customWidth="1"/>
    <col min="3843" max="3843" width="11" style="329" customWidth="1"/>
    <col min="3844" max="3844" width="10.5703125" style="329" customWidth="1"/>
    <col min="3845" max="3846" width="10.140625" style="329" customWidth="1"/>
    <col min="3847" max="3847" width="14.5703125" style="329" customWidth="1"/>
    <col min="3848" max="3848" width="11.42578125" style="329" customWidth="1"/>
    <col min="3849" max="3849" width="7.28515625" style="329" customWidth="1"/>
    <col min="3850" max="3850" width="7.5703125" style="329" customWidth="1"/>
    <col min="3851" max="3851" width="9" style="329" customWidth="1"/>
    <col min="3852" max="3852" width="0" style="329" hidden="1" customWidth="1"/>
    <col min="3853" max="3853" width="13" style="329" customWidth="1"/>
    <col min="3854" max="3854" width="11.42578125" style="329" customWidth="1"/>
    <col min="3855" max="3855" width="10.28515625" style="329" customWidth="1"/>
    <col min="3856" max="3857" width="13.28515625" style="329" customWidth="1"/>
    <col min="3858" max="4096" width="12" style="329"/>
    <col min="4097" max="4097" width="4" style="329" customWidth="1"/>
    <col min="4098" max="4098" width="25.28515625" style="329" customWidth="1"/>
    <col min="4099" max="4099" width="11" style="329" customWidth="1"/>
    <col min="4100" max="4100" width="10.5703125" style="329" customWidth="1"/>
    <col min="4101" max="4102" width="10.140625" style="329" customWidth="1"/>
    <col min="4103" max="4103" width="14.5703125" style="329" customWidth="1"/>
    <col min="4104" max="4104" width="11.42578125" style="329" customWidth="1"/>
    <col min="4105" max="4105" width="7.28515625" style="329" customWidth="1"/>
    <col min="4106" max="4106" width="7.5703125" style="329" customWidth="1"/>
    <col min="4107" max="4107" width="9" style="329" customWidth="1"/>
    <col min="4108" max="4108" width="0" style="329" hidden="1" customWidth="1"/>
    <col min="4109" max="4109" width="13" style="329" customWidth="1"/>
    <col min="4110" max="4110" width="11.42578125" style="329" customWidth="1"/>
    <col min="4111" max="4111" width="10.28515625" style="329" customWidth="1"/>
    <col min="4112" max="4113" width="13.28515625" style="329" customWidth="1"/>
    <col min="4114" max="4352" width="12" style="329"/>
    <col min="4353" max="4353" width="4" style="329" customWidth="1"/>
    <col min="4354" max="4354" width="25.28515625" style="329" customWidth="1"/>
    <col min="4355" max="4355" width="11" style="329" customWidth="1"/>
    <col min="4356" max="4356" width="10.5703125" style="329" customWidth="1"/>
    <col min="4357" max="4358" width="10.140625" style="329" customWidth="1"/>
    <col min="4359" max="4359" width="14.5703125" style="329" customWidth="1"/>
    <col min="4360" max="4360" width="11.42578125" style="329" customWidth="1"/>
    <col min="4361" max="4361" width="7.28515625" style="329" customWidth="1"/>
    <col min="4362" max="4362" width="7.5703125" style="329" customWidth="1"/>
    <col min="4363" max="4363" width="9" style="329" customWidth="1"/>
    <col min="4364" max="4364" width="0" style="329" hidden="1" customWidth="1"/>
    <col min="4365" max="4365" width="13" style="329" customWidth="1"/>
    <col min="4366" max="4366" width="11.42578125" style="329" customWidth="1"/>
    <col min="4367" max="4367" width="10.28515625" style="329" customWidth="1"/>
    <col min="4368" max="4369" width="13.28515625" style="329" customWidth="1"/>
    <col min="4370" max="4608" width="12" style="329"/>
    <col min="4609" max="4609" width="4" style="329" customWidth="1"/>
    <col min="4610" max="4610" width="25.28515625" style="329" customWidth="1"/>
    <col min="4611" max="4611" width="11" style="329" customWidth="1"/>
    <col min="4612" max="4612" width="10.5703125" style="329" customWidth="1"/>
    <col min="4613" max="4614" width="10.140625" style="329" customWidth="1"/>
    <col min="4615" max="4615" width="14.5703125" style="329" customWidth="1"/>
    <col min="4616" max="4616" width="11.42578125" style="329" customWidth="1"/>
    <col min="4617" max="4617" width="7.28515625" style="329" customWidth="1"/>
    <col min="4618" max="4618" width="7.5703125" style="329" customWidth="1"/>
    <col min="4619" max="4619" width="9" style="329" customWidth="1"/>
    <col min="4620" max="4620" width="0" style="329" hidden="1" customWidth="1"/>
    <col min="4621" max="4621" width="13" style="329" customWidth="1"/>
    <col min="4622" max="4622" width="11.42578125" style="329" customWidth="1"/>
    <col min="4623" max="4623" width="10.28515625" style="329" customWidth="1"/>
    <col min="4624" max="4625" width="13.28515625" style="329" customWidth="1"/>
    <col min="4626" max="4864" width="12" style="329"/>
    <col min="4865" max="4865" width="4" style="329" customWidth="1"/>
    <col min="4866" max="4866" width="25.28515625" style="329" customWidth="1"/>
    <col min="4867" max="4867" width="11" style="329" customWidth="1"/>
    <col min="4868" max="4868" width="10.5703125" style="329" customWidth="1"/>
    <col min="4869" max="4870" width="10.140625" style="329" customWidth="1"/>
    <col min="4871" max="4871" width="14.5703125" style="329" customWidth="1"/>
    <col min="4872" max="4872" width="11.42578125" style="329" customWidth="1"/>
    <col min="4873" max="4873" width="7.28515625" style="329" customWidth="1"/>
    <col min="4874" max="4874" width="7.5703125" style="329" customWidth="1"/>
    <col min="4875" max="4875" width="9" style="329" customWidth="1"/>
    <col min="4876" max="4876" width="0" style="329" hidden="1" customWidth="1"/>
    <col min="4877" max="4877" width="13" style="329" customWidth="1"/>
    <col min="4878" max="4878" width="11.42578125" style="329" customWidth="1"/>
    <col min="4879" max="4879" width="10.28515625" style="329" customWidth="1"/>
    <col min="4880" max="4881" width="13.28515625" style="329" customWidth="1"/>
    <col min="4882" max="5120" width="12" style="329"/>
    <col min="5121" max="5121" width="4" style="329" customWidth="1"/>
    <col min="5122" max="5122" width="25.28515625" style="329" customWidth="1"/>
    <col min="5123" max="5123" width="11" style="329" customWidth="1"/>
    <col min="5124" max="5124" width="10.5703125" style="329" customWidth="1"/>
    <col min="5125" max="5126" width="10.140625" style="329" customWidth="1"/>
    <col min="5127" max="5127" width="14.5703125" style="329" customWidth="1"/>
    <col min="5128" max="5128" width="11.42578125" style="329" customWidth="1"/>
    <col min="5129" max="5129" width="7.28515625" style="329" customWidth="1"/>
    <col min="5130" max="5130" width="7.5703125" style="329" customWidth="1"/>
    <col min="5131" max="5131" width="9" style="329" customWidth="1"/>
    <col min="5132" max="5132" width="0" style="329" hidden="1" customWidth="1"/>
    <col min="5133" max="5133" width="13" style="329" customWidth="1"/>
    <col min="5134" max="5134" width="11.42578125" style="329" customWidth="1"/>
    <col min="5135" max="5135" width="10.28515625" style="329" customWidth="1"/>
    <col min="5136" max="5137" width="13.28515625" style="329" customWidth="1"/>
    <col min="5138" max="5376" width="12" style="329"/>
    <col min="5377" max="5377" width="4" style="329" customWidth="1"/>
    <col min="5378" max="5378" width="25.28515625" style="329" customWidth="1"/>
    <col min="5379" max="5379" width="11" style="329" customWidth="1"/>
    <col min="5380" max="5380" width="10.5703125" style="329" customWidth="1"/>
    <col min="5381" max="5382" width="10.140625" style="329" customWidth="1"/>
    <col min="5383" max="5383" width="14.5703125" style="329" customWidth="1"/>
    <col min="5384" max="5384" width="11.42578125" style="329" customWidth="1"/>
    <col min="5385" max="5385" width="7.28515625" style="329" customWidth="1"/>
    <col min="5386" max="5386" width="7.5703125" style="329" customWidth="1"/>
    <col min="5387" max="5387" width="9" style="329" customWidth="1"/>
    <col min="5388" max="5388" width="0" style="329" hidden="1" customWidth="1"/>
    <col min="5389" max="5389" width="13" style="329" customWidth="1"/>
    <col min="5390" max="5390" width="11.42578125" style="329" customWidth="1"/>
    <col min="5391" max="5391" width="10.28515625" style="329" customWidth="1"/>
    <col min="5392" max="5393" width="13.28515625" style="329" customWidth="1"/>
    <col min="5394" max="5632" width="12" style="329"/>
    <col min="5633" max="5633" width="4" style="329" customWidth="1"/>
    <col min="5634" max="5634" width="25.28515625" style="329" customWidth="1"/>
    <col min="5635" max="5635" width="11" style="329" customWidth="1"/>
    <col min="5636" max="5636" width="10.5703125" style="329" customWidth="1"/>
    <col min="5637" max="5638" width="10.140625" style="329" customWidth="1"/>
    <col min="5639" max="5639" width="14.5703125" style="329" customWidth="1"/>
    <col min="5640" max="5640" width="11.42578125" style="329" customWidth="1"/>
    <col min="5641" max="5641" width="7.28515625" style="329" customWidth="1"/>
    <col min="5642" max="5642" width="7.5703125" style="329" customWidth="1"/>
    <col min="5643" max="5643" width="9" style="329" customWidth="1"/>
    <col min="5644" max="5644" width="0" style="329" hidden="1" customWidth="1"/>
    <col min="5645" max="5645" width="13" style="329" customWidth="1"/>
    <col min="5646" max="5646" width="11.42578125" style="329" customWidth="1"/>
    <col min="5647" max="5647" width="10.28515625" style="329" customWidth="1"/>
    <col min="5648" max="5649" width="13.28515625" style="329" customWidth="1"/>
    <col min="5650" max="5888" width="12" style="329"/>
    <col min="5889" max="5889" width="4" style="329" customWidth="1"/>
    <col min="5890" max="5890" width="25.28515625" style="329" customWidth="1"/>
    <col min="5891" max="5891" width="11" style="329" customWidth="1"/>
    <col min="5892" max="5892" width="10.5703125" style="329" customWidth="1"/>
    <col min="5893" max="5894" width="10.140625" style="329" customWidth="1"/>
    <col min="5895" max="5895" width="14.5703125" style="329" customWidth="1"/>
    <col min="5896" max="5896" width="11.42578125" style="329" customWidth="1"/>
    <col min="5897" max="5897" width="7.28515625" style="329" customWidth="1"/>
    <col min="5898" max="5898" width="7.5703125" style="329" customWidth="1"/>
    <col min="5899" max="5899" width="9" style="329" customWidth="1"/>
    <col min="5900" max="5900" width="0" style="329" hidden="1" customWidth="1"/>
    <col min="5901" max="5901" width="13" style="329" customWidth="1"/>
    <col min="5902" max="5902" width="11.42578125" style="329" customWidth="1"/>
    <col min="5903" max="5903" width="10.28515625" style="329" customWidth="1"/>
    <col min="5904" max="5905" width="13.28515625" style="329" customWidth="1"/>
    <col min="5906" max="6144" width="12" style="329"/>
    <col min="6145" max="6145" width="4" style="329" customWidth="1"/>
    <col min="6146" max="6146" width="25.28515625" style="329" customWidth="1"/>
    <col min="6147" max="6147" width="11" style="329" customWidth="1"/>
    <col min="6148" max="6148" width="10.5703125" style="329" customWidth="1"/>
    <col min="6149" max="6150" width="10.140625" style="329" customWidth="1"/>
    <col min="6151" max="6151" width="14.5703125" style="329" customWidth="1"/>
    <col min="6152" max="6152" width="11.42578125" style="329" customWidth="1"/>
    <col min="6153" max="6153" width="7.28515625" style="329" customWidth="1"/>
    <col min="6154" max="6154" width="7.5703125" style="329" customWidth="1"/>
    <col min="6155" max="6155" width="9" style="329" customWidth="1"/>
    <col min="6156" max="6156" width="0" style="329" hidden="1" customWidth="1"/>
    <col min="6157" max="6157" width="13" style="329" customWidth="1"/>
    <col min="6158" max="6158" width="11.42578125" style="329" customWidth="1"/>
    <col min="6159" max="6159" width="10.28515625" style="329" customWidth="1"/>
    <col min="6160" max="6161" width="13.28515625" style="329" customWidth="1"/>
    <col min="6162" max="6400" width="12" style="329"/>
    <col min="6401" max="6401" width="4" style="329" customWidth="1"/>
    <col min="6402" max="6402" width="25.28515625" style="329" customWidth="1"/>
    <col min="6403" max="6403" width="11" style="329" customWidth="1"/>
    <col min="6404" max="6404" width="10.5703125" style="329" customWidth="1"/>
    <col min="6405" max="6406" width="10.140625" style="329" customWidth="1"/>
    <col min="6407" max="6407" width="14.5703125" style="329" customWidth="1"/>
    <col min="6408" max="6408" width="11.42578125" style="329" customWidth="1"/>
    <col min="6409" max="6409" width="7.28515625" style="329" customWidth="1"/>
    <col min="6410" max="6410" width="7.5703125" style="329" customWidth="1"/>
    <col min="6411" max="6411" width="9" style="329" customWidth="1"/>
    <col min="6412" max="6412" width="0" style="329" hidden="1" customWidth="1"/>
    <col min="6413" max="6413" width="13" style="329" customWidth="1"/>
    <col min="6414" max="6414" width="11.42578125" style="329" customWidth="1"/>
    <col min="6415" max="6415" width="10.28515625" style="329" customWidth="1"/>
    <col min="6416" max="6417" width="13.28515625" style="329" customWidth="1"/>
    <col min="6418" max="6656" width="12" style="329"/>
    <col min="6657" max="6657" width="4" style="329" customWidth="1"/>
    <col min="6658" max="6658" width="25.28515625" style="329" customWidth="1"/>
    <col min="6659" max="6659" width="11" style="329" customWidth="1"/>
    <col min="6660" max="6660" width="10.5703125" style="329" customWidth="1"/>
    <col min="6661" max="6662" width="10.140625" style="329" customWidth="1"/>
    <col min="6663" max="6663" width="14.5703125" style="329" customWidth="1"/>
    <col min="6664" max="6664" width="11.42578125" style="329" customWidth="1"/>
    <col min="6665" max="6665" width="7.28515625" style="329" customWidth="1"/>
    <col min="6666" max="6666" width="7.5703125" style="329" customWidth="1"/>
    <col min="6667" max="6667" width="9" style="329" customWidth="1"/>
    <col min="6668" max="6668" width="0" style="329" hidden="1" customWidth="1"/>
    <col min="6669" max="6669" width="13" style="329" customWidth="1"/>
    <col min="6670" max="6670" width="11.42578125" style="329" customWidth="1"/>
    <col min="6671" max="6671" width="10.28515625" style="329" customWidth="1"/>
    <col min="6672" max="6673" width="13.28515625" style="329" customWidth="1"/>
    <col min="6674" max="6912" width="12" style="329"/>
    <col min="6913" max="6913" width="4" style="329" customWidth="1"/>
    <col min="6914" max="6914" width="25.28515625" style="329" customWidth="1"/>
    <col min="6915" max="6915" width="11" style="329" customWidth="1"/>
    <col min="6916" max="6916" width="10.5703125" style="329" customWidth="1"/>
    <col min="6917" max="6918" width="10.140625" style="329" customWidth="1"/>
    <col min="6919" max="6919" width="14.5703125" style="329" customWidth="1"/>
    <col min="6920" max="6920" width="11.42578125" style="329" customWidth="1"/>
    <col min="6921" max="6921" width="7.28515625" style="329" customWidth="1"/>
    <col min="6922" max="6922" width="7.5703125" style="329" customWidth="1"/>
    <col min="6923" max="6923" width="9" style="329" customWidth="1"/>
    <col min="6924" max="6924" width="0" style="329" hidden="1" customWidth="1"/>
    <col min="6925" max="6925" width="13" style="329" customWidth="1"/>
    <col min="6926" max="6926" width="11.42578125" style="329" customWidth="1"/>
    <col min="6927" max="6927" width="10.28515625" style="329" customWidth="1"/>
    <col min="6928" max="6929" width="13.28515625" style="329" customWidth="1"/>
    <col min="6930" max="7168" width="12" style="329"/>
    <col min="7169" max="7169" width="4" style="329" customWidth="1"/>
    <col min="7170" max="7170" width="25.28515625" style="329" customWidth="1"/>
    <col min="7171" max="7171" width="11" style="329" customWidth="1"/>
    <col min="7172" max="7172" width="10.5703125" style="329" customWidth="1"/>
    <col min="7173" max="7174" width="10.140625" style="329" customWidth="1"/>
    <col min="7175" max="7175" width="14.5703125" style="329" customWidth="1"/>
    <col min="7176" max="7176" width="11.42578125" style="329" customWidth="1"/>
    <col min="7177" max="7177" width="7.28515625" style="329" customWidth="1"/>
    <col min="7178" max="7178" width="7.5703125" style="329" customWidth="1"/>
    <col min="7179" max="7179" width="9" style="329" customWidth="1"/>
    <col min="7180" max="7180" width="0" style="329" hidden="1" customWidth="1"/>
    <col min="7181" max="7181" width="13" style="329" customWidth="1"/>
    <col min="7182" max="7182" width="11.42578125" style="329" customWidth="1"/>
    <col min="7183" max="7183" width="10.28515625" style="329" customWidth="1"/>
    <col min="7184" max="7185" width="13.28515625" style="329" customWidth="1"/>
    <col min="7186" max="7424" width="12" style="329"/>
    <col min="7425" max="7425" width="4" style="329" customWidth="1"/>
    <col min="7426" max="7426" width="25.28515625" style="329" customWidth="1"/>
    <col min="7427" max="7427" width="11" style="329" customWidth="1"/>
    <col min="7428" max="7428" width="10.5703125" style="329" customWidth="1"/>
    <col min="7429" max="7430" width="10.140625" style="329" customWidth="1"/>
    <col min="7431" max="7431" width="14.5703125" style="329" customWidth="1"/>
    <col min="7432" max="7432" width="11.42578125" style="329" customWidth="1"/>
    <col min="7433" max="7433" width="7.28515625" style="329" customWidth="1"/>
    <col min="7434" max="7434" width="7.5703125" style="329" customWidth="1"/>
    <col min="7435" max="7435" width="9" style="329" customWidth="1"/>
    <col min="7436" max="7436" width="0" style="329" hidden="1" customWidth="1"/>
    <col min="7437" max="7437" width="13" style="329" customWidth="1"/>
    <col min="7438" max="7438" width="11.42578125" style="329" customWidth="1"/>
    <col min="7439" max="7439" width="10.28515625" style="329" customWidth="1"/>
    <col min="7440" max="7441" width="13.28515625" style="329" customWidth="1"/>
    <col min="7442" max="7680" width="12" style="329"/>
    <col min="7681" max="7681" width="4" style="329" customWidth="1"/>
    <col min="7682" max="7682" width="25.28515625" style="329" customWidth="1"/>
    <col min="7683" max="7683" width="11" style="329" customWidth="1"/>
    <col min="7684" max="7684" width="10.5703125" style="329" customWidth="1"/>
    <col min="7685" max="7686" width="10.140625" style="329" customWidth="1"/>
    <col min="7687" max="7687" width="14.5703125" style="329" customWidth="1"/>
    <col min="7688" max="7688" width="11.42578125" style="329" customWidth="1"/>
    <col min="7689" max="7689" width="7.28515625" style="329" customWidth="1"/>
    <col min="7690" max="7690" width="7.5703125" style="329" customWidth="1"/>
    <col min="7691" max="7691" width="9" style="329" customWidth="1"/>
    <col min="7692" max="7692" width="0" style="329" hidden="1" customWidth="1"/>
    <col min="7693" max="7693" width="13" style="329" customWidth="1"/>
    <col min="7694" max="7694" width="11.42578125" style="329" customWidth="1"/>
    <col min="7695" max="7695" width="10.28515625" style="329" customWidth="1"/>
    <col min="7696" max="7697" width="13.28515625" style="329" customWidth="1"/>
    <col min="7698" max="7936" width="12" style="329"/>
    <col min="7937" max="7937" width="4" style="329" customWidth="1"/>
    <col min="7938" max="7938" width="25.28515625" style="329" customWidth="1"/>
    <col min="7939" max="7939" width="11" style="329" customWidth="1"/>
    <col min="7940" max="7940" width="10.5703125" style="329" customWidth="1"/>
    <col min="7941" max="7942" width="10.140625" style="329" customWidth="1"/>
    <col min="7943" max="7943" width="14.5703125" style="329" customWidth="1"/>
    <col min="7944" max="7944" width="11.42578125" style="329" customWidth="1"/>
    <col min="7945" max="7945" width="7.28515625" style="329" customWidth="1"/>
    <col min="7946" max="7946" width="7.5703125" style="329" customWidth="1"/>
    <col min="7947" max="7947" width="9" style="329" customWidth="1"/>
    <col min="7948" max="7948" width="0" style="329" hidden="1" customWidth="1"/>
    <col min="7949" max="7949" width="13" style="329" customWidth="1"/>
    <col min="7950" max="7950" width="11.42578125" style="329" customWidth="1"/>
    <col min="7951" max="7951" width="10.28515625" style="329" customWidth="1"/>
    <col min="7952" max="7953" width="13.28515625" style="329" customWidth="1"/>
    <col min="7954" max="8192" width="12" style="329"/>
    <col min="8193" max="8193" width="4" style="329" customWidth="1"/>
    <col min="8194" max="8194" width="25.28515625" style="329" customWidth="1"/>
    <col min="8195" max="8195" width="11" style="329" customWidth="1"/>
    <col min="8196" max="8196" width="10.5703125" style="329" customWidth="1"/>
    <col min="8197" max="8198" width="10.140625" style="329" customWidth="1"/>
    <col min="8199" max="8199" width="14.5703125" style="329" customWidth="1"/>
    <col min="8200" max="8200" width="11.42578125" style="329" customWidth="1"/>
    <col min="8201" max="8201" width="7.28515625" style="329" customWidth="1"/>
    <col min="8202" max="8202" width="7.5703125" style="329" customWidth="1"/>
    <col min="8203" max="8203" width="9" style="329" customWidth="1"/>
    <col min="8204" max="8204" width="0" style="329" hidden="1" customWidth="1"/>
    <col min="8205" max="8205" width="13" style="329" customWidth="1"/>
    <col min="8206" max="8206" width="11.42578125" style="329" customWidth="1"/>
    <col min="8207" max="8207" width="10.28515625" style="329" customWidth="1"/>
    <col min="8208" max="8209" width="13.28515625" style="329" customWidth="1"/>
    <col min="8210" max="8448" width="12" style="329"/>
    <col min="8449" max="8449" width="4" style="329" customWidth="1"/>
    <col min="8450" max="8450" width="25.28515625" style="329" customWidth="1"/>
    <col min="8451" max="8451" width="11" style="329" customWidth="1"/>
    <col min="8452" max="8452" width="10.5703125" style="329" customWidth="1"/>
    <col min="8453" max="8454" width="10.140625" style="329" customWidth="1"/>
    <col min="8455" max="8455" width="14.5703125" style="329" customWidth="1"/>
    <col min="8456" max="8456" width="11.42578125" style="329" customWidth="1"/>
    <col min="8457" max="8457" width="7.28515625" style="329" customWidth="1"/>
    <col min="8458" max="8458" width="7.5703125" style="329" customWidth="1"/>
    <col min="8459" max="8459" width="9" style="329" customWidth="1"/>
    <col min="8460" max="8460" width="0" style="329" hidden="1" customWidth="1"/>
    <col min="8461" max="8461" width="13" style="329" customWidth="1"/>
    <col min="8462" max="8462" width="11.42578125" style="329" customWidth="1"/>
    <col min="8463" max="8463" width="10.28515625" style="329" customWidth="1"/>
    <col min="8464" max="8465" width="13.28515625" style="329" customWidth="1"/>
    <col min="8466" max="8704" width="12" style="329"/>
    <col min="8705" max="8705" width="4" style="329" customWidth="1"/>
    <col min="8706" max="8706" width="25.28515625" style="329" customWidth="1"/>
    <col min="8707" max="8707" width="11" style="329" customWidth="1"/>
    <col min="8708" max="8708" width="10.5703125" style="329" customWidth="1"/>
    <col min="8709" max="8710" width="10.140625" style="329" customWidth="1"/>
    <col min="8711" max="8711" width="14.5703125" style="329" customWidth="1"/>
    <col min="8712" max="8712" width="11.42578125" style="329" customWidth="1"/>
    <col min="8713" max="8713" width="7.28515625" style="329" customWidth="1"/>
    <col min="8714" max="8714" width="7.5703125" style="329" customWidth="1"/>
    <col min="8715" max="8715" width="9" style="329" customWidth="1"/>
    <col min="8716" max="8716" width="0" style="329" hidden="1" customWidth="1"/>
    <col min="8717" max="8717" width="13" style="329" customWidth="1"/>
    <col min="8718" max="8718" width="11.42578125" style="329" customWidth="1"/>
    <col min="8719" max="8719" width="10.28515625" style="329" customWidth="1"/>
    <col min="8720" max="8721" width="13.28515625" style="329" customWidth="1"/>
    <col min="8722" max="8960" width="12" style="329"/>
    <col min="8961" max="8961" width="4" style="329" customWidth="1"/>
    <col min="8962" max="8962" width="25.28515625" style="329" customWidth="1"/>
    <col min="8963" max="8963" width="11" style="329" customWidth="1"/>
    <col min="8964" max="8964" width="10.5703125" style="329" customWidth="1"/>
    <col min="8965" max="8966" width="10.140625" style="329" customWidth="1"/>
    <col min="8967" max="8967" width="14.5703125" style="329" customWidth="1"/>
    <col min="8968" max="8968" width="11.42578125" style="329" customWidth="1"/>
    <col min="8969" max="8969" width="7.28515625" style="329" customWidth="1"/>
    <col min="8970" max="8970" width="7.5703125" style="329" customWidth="1"/>
    <col min="8971" max="8971" width="9" style="329" customWidth="1"/>
    <col min="8972" max="8972" width="0" style="329" hidden="1" customWidth="1"/>
    <col min="8973" max="8973" width="13" style="329" customWidth="1"/>
    <col min="8974" max="8974" width="11.42578125" style="329" customWidth="1"/>
    <col min="8975" max="8975" width="10.28515625" style="329" customWidth="1"/>
    <col min="8976" max="8977" width="13.28515625" style="329" customWidth="1"/>
    <col min="8978" max="9216" width="12" style="329"/>
    <col min="9217" max="9217" width="4" style="329" customWidth="1"/>
    <col min="9218" max="9218" width="25.28515625" style="329" customWidth="1"/>
    <col min="9219" max="9219" width="11" style="329" customWidth="1"/>
    <col min="9220" max="9220" width="10.5703125" style="329" customWidth="1"/>
    <col min="9221" max="9222" width="10.140625" style="329" customWidth="1"/>
    <col min="9223" max="9223" width="14.5703125" style="329" customWidth="1"/>
    <col min="9224" max="9224" width="11.42578125" style="329" customWidth="1"/>
    <col min="9225" max="9225" width="7.28515625" style="329" customWidth="1"/>
    <col min="9226" max="9226" width="7.5703125" style="329" customWidth="1"/>
    <col min="9227" max="9227" width="9" style="329" customWidth="1"/>
    <col min="9228" max="9228" width="0" style="329" hidden="1" customWidth="1"/>
    <col min="9229" max="9229" width="13" style="329" customWidth="1"/>
    <col min="9230" max="9230" width="11.42578125" style="329" customWidth="1"/>
    <col min="9231" max="9231" width="10.28515625" style="329" customWidth="1"/>
    <col min="9232" max="9233" width="13.28515625" style="329" customWidth="1"/>
    <col min="9234" max="9472" width="12" style="329"/>
    <col min="9473" max="9473" width="4" style="329" customWidth="1"/>
    <col min="9474" max="9474" width="25.28515625" style="329" customWidth="1"/>
    <col min="9475" max="9475" width="11" style="329" customWidth="1"/>
    <col min="9476" max="9476" width="10.5703125" style="329" customWidth="1"/>
    <col min="9477" max="9478" width="10.140625" style="329" customWidth="1"/>
    <col min="9479" max="9479" width="14.5703125" style="329" customWidth="1"/>
    <col min="9480" max="9480" width="11.42578125" style="329" customWidth="1"/>
    <col min="9481" max="9481" width="7.28515625" style="329" customWidth="1"/>
    <col min="9482" max="9482" width="7.5703125" style="329" customWidth="1"/>
    <col min="9483" max="9483" width="9" style="329" customWidth="1"/>
    <col min="9484" max="9484" width="0" style="329" hidden="1" customWidth="1"/>
    <col min="9485" max="9485" width="13" style="329" customWidth="1"/>
    <col min="9486" max="9486" width="11.42578125" style="329" customWidth="1"/>
    <col min="9487" max="9487" width="10.28515625" style="329" customWidth="1"/>
    <col min="9488" max="9489" width="13.28515625" style="329" customWidth="1"/>
    <col min="9490" max="9728" width="12" style="329"/>
    <col min="9729" max="9729" width="4" style="329" customWidth="1"/>
    <col min="9730" max="9730" width="25.28515625" style="329" customWidth="1"/>
    <col min="9731" max="9731" width="11" style="329" customWidth="1"/>
    <col min="9732" max="9732" width="10.5703125" style="329" customWidth="1"/>
    <col min="9733" max="9734" width="10.140625" style="329" customWidth="1"/>
    <col min="9735" max="9735" width="14.5703125" style="329" customWidth="1"/>
    <col min="9736" max="9736" width="11.42578125" style="329" customWidth="1"/>
    <col min="9737" max="9737" width="7.28515625" style="329" customWidth="1"/>
    <col min="9738" max="9738" width="7.5703125" style="329" customWidth="1"/>
    <col min="9739" max="9739" width="9" style="329" customWidth="1"/>
    <col min="9740" max="9740" width="0" style="329" hidden="1" customWidth="1"/>
    <col min="9741" max="9741" width="13" style="329" customWidth="1"/>
    <col min="9742" max="9742" width="11.42578125" style="329" customWidth="1"/>
    <col min="9743" max="9743" width="10.28515625" style="329" customWidth="1"/>
    <col min="9744" max="9745" width="13.28515625" style="329" customWidth="1"/>
    <col min="9746" max="9984" width="12" style="329"/>
    <col min="9985" max="9985" width="4" style="329" customWidth="1"/>
    <col min="9986" max="9986" width="25.28515625" style="329" customWidth="1"/>
    <col min="9987" max="9987" width="11" style="329" customWidth="1"/>
    <col min="9988" max="9988" width="10.5703125" style="329" customWidth="1"/>
    <col min="9989" max="9990" width="10.140625" style="329" customWidth="1"/>
    <col min="9991" max="9991" width="14.5703125" style="329" customWidth="1"/>
    <col min="9992" max="9992" width="11.42578125" style="329" customWidth="1"/>
    <col min="9993" max="9993" width="7.28515625" style="329" customWidth="1"/>
    <col min="9994" max="9994" width="7.5703125" style="329" customWidth="1"/>
    <col min="9995" max="9995" width="9" style="329" customWidth="1"/>
    <col min="9996" max="9996" width="0" style="329" hidden="1" customWidth="1"/>
    <col min="9997" max="9997" width="13" style="329" customWidth="1"/>
    <col min="9998" max="9998" width="11.42578125" style="329" customWidth="1"/>
    <col min="9999" max="9999" width="10.28515625" style="329" customWidth="1"/>
    <col min="10000" max="10001" width="13.28515625" style="329" customWidth="1"/>
    <col min="10002" max="10240" width="12" style="329"/>
    <col min="10241" max="10241" width="4" style="329" customWidth="1"/>
    <col min="10242" max="10242" width="25.28515625" style="329" customWidth="1"/>
    <col min="10243" max="10243" width="11" style="329" customWidth="1"/>
    <col min="10244" max="10244" width="10.5703125" style="329" customWidth="1"/>
    <col min="10245" max="10246" width="10.140625" style="329" customWidth="1"/>
    <col min="10247" max="10247" width="14.5703125" style="329" customWidth="1"/>
    <col min="10248" max="10248" width="11.42578125" style="329" customWidth="1"/>
    <col min="10249" max="10249" width="7.28515625" style="329" customWidth="1"/>
    <col min="10250" max="10250" width="7.5703125" style="329" customWidth="1"/>
    <col min="10251" max="10251" width="9" style="329" customWidth="1"/>
    <col min="10252" max="10252" width="0" style="329" hidden="1" customWidth="1"/>
    <col min="10253" max="10253" width="13" style="329" customWidth="1"/>
    <col min="10254" max="10254" width="11.42578125" style="329" customWidth="1"/>
    <col min="10255" max="10255" width="10.28515625" style="329" customWidth="1"/>
    <col min="10256" max="10257" width="13.28515625" style="329" customWidth="1"/>
    <col min="10258" max="10496" width="12" style="329"/>
    <col min="10497" max="10497" width="4" style="329" customWidth="1"/>
    <col min="10498" max="10498" width="25.28515625" style="329" customWidth="1"/>
    <col min="10499" max="10499" width="11" style="329" customWidth="1"/>
    <col min="10500" max="10500" width="10.5703125" style="329" customWidth="1"/>
    <col min="10501" max="10502" width="10.140625" style="329" customWidth="1"/>
    <col min="10503" max="10503" width="14.5703125" style="329" customWidth="1"/>
    <col min="10504" max="10504" width="11.42578125" style="329" customWidth="1"/>
    <col min="10505" max="10505" width="7.28515625" style="329" customWidth="1"/>
    <col min="10506" max="10506" width="7.5703125" style="329" customWidth="1"/>
    <col min="10507" max="10507" width="9" style="329" customWidth="1"/>
    <col min="10508" max="10508" width="0" style="329" hidden="1" customWidth="1"/>
    <col min="10509" max="10509" width="13" style="329" customWidth="1"/>
    <col min="10510" max="10510" width="11.42578125" style="329" customWidth="1"/>
    <col min="10511" max="10511" width="10.28515625" style="329" customWidth="1"/>
    <col min="10512" max="10513" width="13.28515625" style="329" customWidth="1"/>
    <col min="10514" max="10752" width="12" style="329"/>
    <col min="10753" max="10753" width="4" style="329" customWidth="1"/>
    <col min="10754" max="10754" width="25.28515625" style="329" customWidth="1"/>
    <col min="10755" max="10755" width="11" style="329" customWidth="1"/>
    <col min="10756" max="10756" width="10.5703125" style="329" customWidth="1"/>
    <col min="10757" max="10758" width="10.140625" style="329" customWidth="1"/>
    <col min="10759" max="10759" width="14.5703125" style="329" customWidth="1"/>
    <col min="10760" max="10760" width="11.42578125" style="329" customWidth="1"/>
    <col min="10761" max="10761" width="7.28515625" style="329" customWidth="1"/>
    <col min="10762" max="10762" width="7.5703125" style="329" customWidth="1"/>
    <col min="10763" max="10763" width="9" style="329" customWidth="1"/>
    <col min="10764" max="10764" width="0" style="329" hidden="1" customWidth="1"/>
    <col min="10765" max="10765" width="13" style="329" customWidth="1"/>
    <col min="10766" max="10766" width="11.42578125" style="329" customWidth="1"/>
    <col min="10767" max="10767" width="10.28515625" style="329" customWidth="1"/>
    <col min="10768" max="10769" width="13.28515625" style="329" customWidth="1"/>
    <col min="10770" max="11008" width="12" style="329"/>
    <col min="11009" max="11009" width="4" style="329" customWidth="1"/>
    <col min="11010" max="11010" width="25.28515625" style="329" customWidth="1"/>
    <col min="11011" max="11011" width="11" style="329" customWidth="1"/>
    <col min="11012" max="11012" width="10.5703125" style="329" customWidth="1"/>
    <col min="11013" max="11014" width="10.140625" style="329" customWidth="1"/>
    <col min="11015" max="11015" width="14.5703125" style="329" customWidth="1"/>
    <col min="11016" max="11016" width="11.42578125" style="329" customWidth="1"/>
    <col min="11017" max="11017" width="7.28515625" style="329" customWidth="1"/>
    <col min="11018" max="11018" width="7.5703125" style="329" customWidth="1"/>
    <col min="11019" max="11019" width="9" style="329" customWidth="1"/>
    <col min="11020" max="11020" width="0" style="329" hidden="1" customWidth="1"/>
    <col min="11021" max="11021" width="13" style="329" customWidth="1"/>
    <col min="11022" max="11022" width="11.42578125" style="329" customWidth="1"/>
    <col min="11023" max="11023" width="10.28515625" style="329" customWidth="1"/>
    <col min="11024" max="11025" width="13.28515625" style="329" customWidth="1"/>
    <col min="11026" max="11264" width="12" style="329"/>
    <col min="11265" max="11265" width="4" style="329" customWidth="1"/>
    <col min="11266" max="11266" width="25.28515625" style="329" customWidth="1"/>
    <col min="11267" max="11267" width="11" style="329" customWidth="1"/>
    <col min="11268" max="11268" width="10.5703125" style="329" customWidth="1"/>
    <col min="11269" max="11270" width="10.140625" style="329" customWidth="1"/>
    <col min="11271" max="11271" width="14.5703125" style="329" customWidth="1"/>
    <col min="11272" max="11272" width="11.42578125" style="329" customWidth="1"/>
    <col min="11273" max="11273" width="7.28515625" style="329" customWidth="1"/>
    <col min="11274" max="11274" width="7.5703125" style="329" customWidth="1"/>
    <col min="11275" max="11275" width="9" style="329" customWidth="1"/>
    <col min="11276" max="11276" width="0" style="329" hidden="1" customWidth="1"/>
    <col min="11277" max="11277" width="13" style="329" customWidth="1"/>
    <col min="11278" max="11278" width="11.42578125" style="329" customWidth="1"/>
    <col min="11279" max="11279" width="10.28515625" style="329" customWidth="1"/>
    <col min="11280" max="11281" width="13.28515625" style="329" customWidth="1"/>
    <col min="11282" max="11520" width="12" style="329"/>
    <col min="11521" max="11521" width="4" style="329" customWidth="1"/>
    <col min="11522" max="11522" width="25.28515625" style="329" customWidth="1"/>
    <col min="11523" max="11523" width="11" style="329" customWidth="1"/>
    <col min="11524" max="11524" width="10.5703125" style="329" customWidth="1"/>
    <col min="11525" max="11526" width="10.140625" style="329" customWidth="1"/>
    <col min="11527" max="11527" width="14.5703125" style="329" customWidth="1"/>
    <col min="11528" max="11528" width="11.42578125" style="329" customWidth="1"/>
    <col min="11529" max="11529" width="7.28515625" style="329" customWidth="1"/>
    <col min="11530" max="11530" width="7.5703125" style="329" customWidth="1"/>
    <col min="11531" max="11531" width="9" style="329" customWidth="1"/>
    <col min="11532" max="11532" width="0" style="329" hidden="1" customWidth="1"/>
    <col min="11533" max="11533" width="13" style="329" customWidth="1"/>
    <col min="11534" max="11534" width="11.42578125" style="329" customWidth="1"/>
    <col min="11535" max="11535" width="10.28515625" style="329" customWidth="1"/>
    <col min="11536" max="11537" width="13.28515625" style="329" customWidth="1"/>
    <col min="11538" max="11776" width="12" style="329"/>
    <col min="11777" max="11777" width="4" style="329" customWidth="1"/>
    <col min="11778" max="11778" width="25.28515625" style="329" customWidth="1"/>
    <col min="11779" max="11779" width="11" style="329" customWidth="1"/>
    <col min="11780" max="11780" width="10.5703125" style="329" customWidth="1"/>
    <col min="11781" max="11782" width="10.140625" style="329" customWidth="1"/>
    <col min="11783" max="11783" width="14.5703125" style="329" customWidth="1"/>
    <col min="11784" max="11784" width="11.42578125" style="329" customWidth="1"/>
    <col min="11785" max="11785" width="7.28515625" style="329" customWidth="1"/>
    <col min="11786" max="11786" width="7.5703125" style="329" customWidth="1"/>
    <col min="11787" max="11787" width="9" style="329" customWidth="1"/>
    <col min="11788" max="11788" width="0" style="329" hidden="1" customWidth="1"/>
    <col min="11789" max="11789" width="13" style="329" customWidth="1"/>
    <col min="11790" max="11790" width="11.42578125" style="329" customWidth="1"/>
    <col min="11791" max="11791" width="10.28515625" style="329" customWidth="1"/>
    <col min="11792" max="11793" width="13.28515625" style="329" customWidth="1"/>
    <col min="11794" max="12032" width="12" style="329"/>
    <col min="12033" max="12033" width="4" style="329" customWidth="1"/>
    <col min="12034" max="12034" width="25.28515625" style="329" customWidth="1"/>
    <col min="12035" max="12035" width="11" style="329" customWidth="1"/>
    <col min="12036" max="12036" width="10.5703125" style="329" customWidth="1"/>
    <col min="12037" max="12038" width="10.140625" style="329" customWidth="1"/>
    <col min="12039" max="12039" width="14.5703125" style="329" customWidth="1"/>
    <col min="12040" max="12040" width="11.42578125" style="329" customWidth="1"/>
    <col min="12041" max="12041" width="7.28515625" style="329" customWidth="1"/>
    <col min="12042" max="12042" width="7.5703125" style="329" customWidth="1"/>
    <col min="12043" max="12043" width="9" style="329" customWidth="1"/>
    <col min="12044" max="12044" width="0" style="329" hidden="1" customWidth="1"/>
    <col min="12045" max="12045" width="13" style="329" customWidth="1"/>
    <col min="12046" max="12046" width="11.42578125" style="329" customWidth="1"/>
    <col min="12047" max="12047" width="10.28515625" style="329" customWidth="1"/>
    <col min="12048" max="12049" width="13.28515625" style="329" customWidth="1"/>
    <col min="12050" max="12288" width="12" style="329"/>
    <col min="12289" max="12289" width="4" style="329" customWidth="1"/>
    <col min="12290" max="12290" width="25.28515625" style="329" customWidth="1"/>
    <col min="12291" max="12291" width="11" style="329" customWidth="1"/>
    <col min="12292" max="12292" width="10.5703125" style="329" customWidth="1"/>
    <col min="12293" max="12294" width="10.140625" style="329" customWidth="1"/>
    <col min="12295" max="12295" width="14.5703125" style="329" customWidth="1"/>
    <col min="12296" max="12296" width="11.42578125" style="329" customWidth="1"/>
    <col min="12297" max="12297" width="7.28515625" style="329" customWidth="1"/>
    <col min="12298" max="12298" width="7.5703125" style="329" customWidth="1"/>
    <col min="12299" max="12299" width="9" style="329" customWidth="1"/>
    <col min="12300" max="12300" width="0" style="329" hidden="1" customWidth="1"/>
    <col min="12301" max="12301" width="13" style="329" customWidth="1"/>
    <col min="12302" max="12302" width="11.42578125" style="329" customWidth="1"/>
    <col min="12303" max="12303" width="10.28515625" style="329" customWidth="1"/>
    <col min="12304" max="12305" width="13.28515625" style="329" customWidth="1"/>
    <col min="12306" max="12544" width="12" style="329"/>
    <col min="12545" max="12545" width="4" style="329" customWidth="1"/>
    <col min="12546" max="12546" width="25.28515625" style="329" customWidth="1"/>
    <col min="12547" max="12547" width="11" style="329" customWidth="1"/>
    <col min="12548" max="12548" width="10.5703125" style="329" customWidth="1"/>
    <col min="12549" max="12550" width="10.140625" style="329" customWidth="1"/>
    <col min="12551" max="12551" width="14.5703125" style="329" customWidth="1"/>
    <col min="12552" max="12552" width="11.42578125" style="329" customWidth="1"/>
    <col min="12553" max="12553" width="7.28515625" style="329" customWidth="1"/>
    <col min="12554" max="12554" width="7.5703125" style="329" customWidth="1"/>
    <col min="12555" max="12555" width="9" style="329" customWidth="1"/>
    <col min="12556" max="12556" width="0" style="329" hidden="1" customWidth="1"/>
    <col min="12557" max="12557" width="13" style="329" customWidth="1"/>
    <col min="12558" max="12558" width="11.42578125" style="329" customWidth="1"/>
    <col min="12559" max="12559" width="10.28515625" style="329" customWidth="1"/>
    <col min="12560" max="12561" width="13.28515625" style="329" customWidth="1"/>
    <col min="12562" max="12800" width="12" style="329"/>
    <col min="12801" max="12801" width="4" style="329" customWidth="1"/>
    <col min="12802" max="12802" width="25.28515625" style="329" customWidth="1"/>
    <col min="12803" max="12803" width="11" style="329" customWidth="1"/>
    <col min="12804" max="12804" width="10.5703125" style="329" customWidth="1"/>
    <col min="12805" max="12806" width="10.140625" style="329" customWidth="1"/>
    <col min="12807" max="12807" width="14.5703125" style="329" customWidth="1"/>
    <col min="12808" max="12808" width="11.42578125" style="329" customWidth="1"/>
    <col min="12809" max="12809" width="7.28515625" style="329" customWidth="1"/>
    <col min="12810" max="12810" width="7.5703125" style="329" customWidth="1"/>
    <col min="12811" max="12811" width="9" style="329" customWidth="1"/>
    <col min="12812" max="12812" width="0" style="329" hidden="1" customWidth="1"/>
    <col min="12813" max="12813" width="13" style="329" customWidth="1"/>
    <col min="12814" max="12814" width="11.42578125" style="329" customWidth="1"/>
    <col min="12815" max="12815" width="10.28515625" style="329" customWidth="1"/>
    <col min="12816" max="12817" width="13.28515625" style="329" customWidth="1"/>
    <col min="12818" max="13056" width="12" style="329"/>
    <col min="13057" max="13057" width="4" style="329" customWidth="1"/>
    <col min="13058" max="13058" width="25.28515625" style="329" customWidth="1"/>
    <col min="13059" max="13059" width="11" style="329" customWidth="1"/>
    <col min="13060" max="13060" width="10.5703125" style="329" customWidth="1"/>
    <col min="13061" max="13062" width="10.140625" style="329" customWidth="1"/>
    <col min="13063" max="13063" width="14.5703125" style="329" customWidth="1"/>
    <col min="13064" max="13064" width="11.42578125" style="329" customWidth="1"/>
    <col min="13065" max="13065" width="7.28515625" style="329" customWidth="1"/>
    <col min="13066" max="13066" width="7.5703125" style="329" customWidth="1"/>
    <col min="13067" max="13067" width="9" style="329" customWidth="1"/>
    <col min="13068" max="13068" width="0" style="329" hidden="1" customWidth="1"/>
    <col min="13069" max="13069" width="13" style="329" customWidth="1"/>
    <col min="13070" max="13070" width="11.42578125" style="329" customWidth="1"/>
    <col min="13071" max="13071" width="10.28515625" style="329" customWidth="1"/>
    <col min="13072" max="13073" width="13.28515625" style="329" customWidth="1"/>
    <col min="13074" max="13312" width="12" style="329"/>
    <col min="13313" max="13313" width="4" style="329" customWidth="1"/>
    <col min="13314" max="13314" width="25.28515625" style="329" customWidth="1"/>
    <col min="13315" max="13315" width="11" style="329" customWidth="1"/>
    <col min="13316" max="13316" width="10.5703125" style="329" customWidth="1"/>
    <col min="13317" max="13318" width="10.140625" style="329" customWidth="1"/>
    <col min="13319" max="13319" width="14.5703125" style="329" customWidth="1"/>
    <col min="13320" max="13320" width="11.42578125" style="329" customWidth="1"/>
    <col min="13321" max="13321" width="7.28515625" style="329" customWidth="1"/>
    <col min="13322" max="13322" width="7.5703125" style="329" customWidth="1"/>
    <col min="13323" max="13323" width="9" style="329" customWidth="1"/>
    <col min="13324" max="13324" width="0" style="329" hidden="1" customWidth="1"/>
    <col min="13325" max="13325" width="13" style="329" customWidth="1"/>
    <col min="13326" max="13326" width="11.42578125" style="329" customWidth="1"/>
    <col min="13327" max="13327" width="10.28515625" style="329" customWidth="1"/>
    <col min="13328" max="13329" width="13.28515625" style="329" customWidth="1"/>
    <col min="13330" max="13568" width="12" style="329"/>
    <col min="13569" max="13569" width="4" style="329" customWidth="1"/>
    <col min="13570" max="13570" width="25.28515625" style="329" customWidth="1"/>
    <col min="13571" max="13571" width="11" style="329" customWidth="1"/>
    <col min="13572" max="13572" width="10.5703125" style="329" customWidth="1"/>
    <col min="13573" max="13574" width="10.140625" style="329" customWidth="1"/>
    <col min="13575" max="13575" width="14.5703125" style="329" customWidth="1"/>
    <col min="13576" max="13576" width="11.42578125" style="329" customWidth="1"/>
    <col min="13577" max="13577" width="7.28515625" style="329" customWidth="1"/>
    <col min="13578" max="13578" width="7.5703125" style="329" customWidth="1"/>
    <col min="13579" max="13579" width="9" style="329" customWidth="1"/>
    <col min="13580" max="13580" width="0" style="329" hidden="1" customWidth="1"/>
    <col min="13581" max="13581" width="13" style="329" customWidth="1"/>
    <col min="13582" max="13582" width="11.42578125" style="329" customWidth="1"/>
    <col min="13583" max="13583" width="10.28515625" style="329" customWidth="1"/>
    <col min="13584" max="13585" width="13.28515625" style="329" customWidth="1"/>
    <col min="13586" max="13824" width="12" style="329"/>
    <col min="13825" max="13825" width="4" style="329" customWidth="1"/>
    <col min="13826" max="13826" width="25.28515625" style="329" customWidth="1"/>
    <col min="13827" max="13827" width="11" style="329" customWidth="1"/>
    <col min="13828" max="13828" width="10.5703125" style="329" customWidth="1"/>
    <col min="13829" max="13830" width="10.140625" style="329" customWidth="1"/>
    <col min="13831" max="13831" width="14.5703125" style="329" customWidth="1"/>
    <col min="13832" max="13832" width="11.42578125" style="329" customWidth="1"/>
    <col min="13833" max="13833" width="7.28515625" style="329" customWidth="1"/>
    <col min="13834" max="13834" width="7.5703125" style="329" customWidth="1"/>
    <col min="13835" max="13835" width="9" style="329" customWidth="1"/>
    <col min="13836" max="13836" width="0" style="329" hidden="1" customWidth="1"/>
    <col min="13837" max="13837" width="13" style="329" customWidth="1"/>
    <col min="13838" max="13838" width="11.42578125" style="329" customWidth="1"/>
    <col min="13839" max="13839" width="10.28515625" style="329" customWidth="1"/>
    <col min="13840" max="13841" width="13.28515625" style="329" customWidth="1"/>
    <col min="13842" max="14080" width="12" style="329"/>
    <col min="14081" max="14081" width="4" style="329" customWidth="1"/>
    <col min="14082" max="14082" width="25.28515625" style="329" customWidth="1"/>
    <col min="14083" max="14083" width="11" style="329" customWidth="1"/>
    <col min="14084" max="14084" width="10.5703125" style="329" customWidth="1"/>
    <col min="14085" max="14086" width="10.140625" style="329" customWidth="1"/>
    <col min="14087" max="14087" width="14.5703125" style="329" customWidth="1"/>
    <col min="14088" max="14088" width="11.42578125" style="329" customWidth="1"/>
    <col min="14089" max="14089" width="7.28515625" style="329" customWidth="1"/>
    <col min="14090" max="14090" width="7.5703125" style="329" customWidth="1"/>
    <col min="14091" max="14091" width="9" style="329" customWidth="1"/>
    <col min="14092" max="14092" width="0" style="329" hidden="1" customWidth="1"/>
    <col min="14093" max="14093" width="13" style="329" customWidth="1"/>
    <col min="14094" max="14094" width="11.42578125" style="329" customWidth="1"/>
    <col min="14095" max="14095" width="10.28515625" style="329" customWidth="1"/>
    <col min="14096" max="14097" width="13.28515625" style="329" customWidth="1"/>
    <col min="14098" max="14336" width="12" style="329"/>
    <col min="14337" max="14337" width="4" style="329" customWidth="1"/>
    <col min="14338" max="14338" width="25.28515625" style="329" customWidth="1"/>
    <col min="14339" max="14339" width="11" style="329" customWidth="1"/>
    <col min="14340" max="14340" width="10.5703125" style="329" customWidth="1"/>
    <col min="14341" max="14342" width="10.140625" style="329" customWidth="1"/>
    <col min="14343" max="14343" width="14.5703125" style="329" customWidth="1"/>
    <col min="14344" max="14344" width="11.42578125" style="329" customWidth="1"/>
    <col min="14345" max="14345" width="7.28515625" style="329" customWidth="1"/>
    <col min="14346" max="14346" width="7.5703125" style="329" customWidth="1"/>
    <col min="14347" max="14347" width="9" style="329" customWidth="1"/>
    <col min="14348" max="14348" width="0" style="329" hidden="1" customWidth="1"/>
    <col min="14349" max="14349" width="13" style="329" customWidth="1"/>
    <col min="14350" max="14350" width="11.42578125" style="329" customWidth="1"/>
    <col min="14351" max="14351" width="10.28515625" style="329" customWidth="1"/>
    <col min="14352" max="14353" width="13.28515625" style="329" customWidth="1"/>
    <col min="14354" max="14592" width="12" style="329"/>
    <col min="14593" max="14593" width="4" style="329" customWidth="1"/>
    <col min="14594" max="14594" width="25.28515625" style="329" customWidth="1"/>
    <col min="14595" max="14595" width="11" style="329" customWidth="1"/>
    <col min="14596" max="14596" width="10.5703125" style="329" customWidth="1"/>
    <col min="14597" max="14598" width="10.140625" style="329" customWidth="1"/>
    <col min="14599" max="14599" width="14.5703125" style="329" customWidth="1"/>
    <col min="14600" max="14600" width="11.42578125" style="329" customWidth="1"/>
    <col min="14601" max="14601" width="7.28515625" style="329" customWidth="1"/>
    <col min="14602" max="14602" width="7.5703125" style="329" customWidth="1"/>
    <col min="14603" max="14603" width="9" style="329" customWidth="1"/>
    <col min="14604" max="14604" width="0" style="329" hidden="1" customWidth="1"/>
    <col min="14605" max="14605" width="13" style="329" customWidth="1"/>
    <col min="14606" max="14606" width="11.42578125" style="329" customWidth="1"/>
    <col min="14607" max="14607" width="10.28515625" style="329" customWidth="1"/>
    <col min="14608" max="14609" width="13.28515625" style="329" customWidth="1"/>
    <col min="14610" max="14848" width="12" style="329"/>
    <col min="14849" max="14849" width="4" style="329" customWidth="1"/>
    <col min="14850" max="14850" width="25.28515625" style="329" customWidth="1"/>
    <col min="14851" max="14851" width="11" style="329" customWidth="1"/>
    <col min="14852" max="14852" width="10.5703125" style="329" customWidth="1"/>
    <col min="14853" max="14854" width="10.140625" style="329" customWidth="1"/>
    <col min="14855" max="14855" width="14.5703125" style="329" customWidth="1"/>
    <col min="14856" max="14856" width="11.42578125" style="329" customWidth="1"/>
    <col min="14857" max="14857" width="7.28515625" style="329" customWidth="1"/>
    <col min="14858" max="14858" width="7.5703125" style="329" customWidth="1"/>
    <col min="14859" max="14859" width="9" style="329" customWidth="1"/>
    <col min="14860" max="14860" width="0" style="329" hidden="1" customWidth="1"/>
    <col min="14861" max="14861" width="13" style="329" customWidth="1"/>
    <col min="14862" max="14862" width="11.42578125" style="329" customWidth="1"/>
    <col min="14863" max="14863" width="10.28515625" style="329" customWidth="1"/>
    <col min="14864" max="14865" width="13.28515625" style="329" customWidth="1"/>
    <col min="14866" max="15104" width="12" style="329"/>
    <col min="15105" max="15105" width="4" style="329" customWidth="1"/>
    <col min="15106" max="15106" width="25.28515625" style="329" customWidth="1"/>
    <col min="15107" max="15107" width="11" style="329" customWidth="1"/>
    <col min="15108" max="15108" width="10.5703125" style="329" customWidth="1"/>
    <col min="15109" max="15110" width="10.140625" style="329" customWidth="1"/>
    <col min="15111" max="15111" width="14.5703125" style="329" customWidth="1"/>
    <col min="15112" max="15112" width="11.42578125" style="329" customWidth="1"/>
    <col min="15113" max="15113" width="7.28515625" style="329" customWidth="1"/>
    <col min="15114" max="15114" width="7.5703125" style="329" customWidth="1"/>
    <col min="15115" max="15115" width="9" style="329" customWidth="1"/>
    <col min="15116" max="15116" width="0" style="329" hidden="1" customWidth="1"/>
    <col min="15117" max="15117" width="13" style="329" customWidth="1"/>
    <col min="15118" max="15118" width="11.42578125" style="329" customWidth="1"/>
    <col min="15119" max="15119" width="10.28515625" style="329" customWidth="1"/>
    <col min="15120" max="15121" width="13.28515625" style="329" customWidth="1"/>
    <col min="15122" max="15360" width="12" style="329"/>
    <col min="15361" max="15361" width="4" style="329" customWidth="1"/>
    <col min="15362" max="15362" width="25.28515625" style="329" customWidth="1"/>
    <col min="15363" max="15363" width="11" style="329" customWidth="1"/>
    <col min="15364" max="15364" width="10.5703125" style="329" customWidth="1"/>
    <col min="15365" max="15366" width="10.140625" style="329" customWidth="1"/>
    <col min="15367" max="15367" width="14.5703125" style="329" customWidth="1"/>
    <col min="15368" max="15368" width="11.42578125" style="329" customWidth="1"/>
    <col min="15369" max="15369" width="7.28515625" style="329" customWidth="1"/>
    <col min="15370" max="15370" width="7.5703125" style="329" customWidth="1"/>
    <col min="15371" max="15371" width="9" style="329" customWidth="1"/>
    <col min="15372" max="15372" width="0" style="329" hidden="1" customWidth="1"/>
    <col min="15373" max="15373" width="13" style="329" customWidth="1"/>
    <col min="15374" max="15374" width="11.42578125" style="329" customWidth="1"/>
    <col min="15375" max="15375" width="10.28515625" style="329" customWidth="1"/>
    <col min="15376" max="15377" width="13.28515625" style="329" customWidth="1"/>
    <col min="15378" max="15616" width="12" style="329"/>
    <col min="15617" max="15617" width="4" style="329" customWidth="1"/>
    <col min="15618" max="15618" width="25.28515625" style="329" customWidth="1"/>
    <col min="15619" max="15619" width="11" style="329" customWidth="1"/>
    <col min="15620" max="15620" width="10.5703125" style="329" customWidth="1"/>
    <col min="15621" max="15622" width="10.140625" style="329" customWidth="1"/>
    <col min="15623" max="15623" width="14.5703125" style="329" customWidth="1"/>
    <col min="15624" max="15624" width="11.42578125" style="329" customWidth="1"/>
    <col min="15625" max="15625" width="7.28515625" style="329" customWidth="1"/>
    <col min="15626" max="15626" width="7.5703125" style="329" customWidth="1"/>
    <col min="15627" max="15627" width="9" style="329" customWidth="1"/>
    <col min="15628" max="15628" width="0" style="329" hidden="1" customWidth="1"/>
    <col min="15629" max="15629" width="13" style="329" customWidth="1"/>
    <col min="15630" max="15630" width="11.42578125" style="329" customWidth="1"/>
    <col min="15631" max="15631" width="10.28515625" style="329" customWidth="1"/>
    <col min="15632" max="15633" width="13.28515625" style="329" customWidth="1"/>
    <col min="15634" max="15872" width="12" style="329"/>
    <col min="15873" max="15873" width="4" style="329" customWidth="1"/>
    <col min="15874" max="15874" width="25.28515625" style="329" customWidth="1"/>
    <col min="15875" max="15875" width="11" style="329" customWidth="1"/>
    <col min="15876" max="15876" width="10.5703125" style="329" customWidth="1"/>
    <col min="15877" max="15878" width="10.140625" style="329" customWidth="1"/>
    <col min="15879" max="15879" width="14.5703125" style="329" customWidth="1"/>
    <col min="15880" max="15880" width="11.42578125" style="329" customWidth="1"/>
    <col min="15881" max="15881" width="7.28515625" style="329" customWidth="1"/>
    <col min="15882" max="15882" width="7.5703125" style="329" customWidth="1"/>
    <col min="15883" max="15883" width="9" style="329" customWidth="1"/>
    <col min="15884" max="15884" width="0" style="329" hidden="1" customWidth="1"/>
    <col min="15885" max="15885" width="13" style="329" customWidth="1"/>
    <col min="15886" max="15886" width="11.42578125" style="329" customWidth="1"/>
    <col min="15887" max="15887" width="10.28515625" style="329" customWidth="1"/>
    <col min="15888" max="15889" width="13.28515625" style="329" customWidth="1"/>
    <col min="15890" max="16128" width="12" style="329"/>
    <col min="16129" max="16129" width="4" style="329" customWidth="1"/>
    <col min="16130" max="16130" width="25.28515625" style="329" customWidth="1"/>
    <col min="16131" max="16131" width="11" style="329" customWidth="1"/>
    <col min="16132" max="16132" width="10.5703125" style="329" customWidth="1"/>
    <col min="16133" max="16134" width="10.140625" style="329" customWidth="1"/>
    <col min="16135" max="16135" width="14.5703125" style="329" customWidth="1"/>
    <col min="16136" max="16136" width="11.42578125" style="329" customWidth="1"/>
    <col min="16137" max="16137" width="7.28515625" style="329" customWidth="1"/>
    <col min="16138" max="16138" width="7.5703125" style="329" customWidth="1"/>
    <col min="16139" max="16139" width="9" style="329" customWidth="1"/>
    <col min="16140" max="16140" width="0" style="329" hidden="1" customWidth="1"/>
    <col min="16141" max="16141" width="13" style="329" customWidth="1"/>
    <col min="16142" max="16142" width="11.42578125" style="329" customWidth="1"/>
    <col min="16143" max="16143" width="10.28515625" style="329" customWidth="1"/>
    <col min="16144" max="16145" width="13.28515625" style="329" customWidth="1"/>
    <col min="16146" max="16384" width="12" style="329"/>
  </cols>
  <sheetData>
    <row r="1" spans="1:18" s="328" customFormat="1" ht="43.5" customHeight="1">
      <c r="A1" s="610" t="s">
        <v>299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</row>
    <row r="2" spans="1:18" ht="66.75" customHeight="1">
      <c r="A2" s="421" t="s">
        <v>1</v>
      </c>
      <c r="B2" s="380" t="s">
        <v>39</v>
      </c>
      <c r="C2" s="611" t="s">
        <v>267</v>
      </c>
      <c r="D2" s="612"/>
      <c r="E2" s="613" t="s">
        <v>211</v>
      </c>
      <c r="F2" s="614"/>
      <c r="G2" s="612"/>
      <c r="H2" s="615" t="s">
        <v>210</v>
      </c>
      <c r="I2" s="615"/>
      <c r="J2" s="615"/>
      <c r="K2" s="615"/>
      <c r="L2" s="615"/>
      <c r="M2" s="615"/>
      <c r="N2" s="616" t="s">
        <v>209</v>
      </c>
      <c r="O2" s="615" t="s">
        <v>208</v>
      </c>
      <c r="P2" s="617"/>
      <c r="Q2" s="613" t="s">
        <v>207</v>
      </c>
      <c r="R2" s="614"/>
    </row>
    <row r="3" spans="1:18" ht="24.75" customHeight="1">
      <c r="A3" s="618"/>
      <c r="B3" s="619"/>
      <c r="C3" s="569" t="s">
        <v>72</v>
      </c>
      <c r="D3" s="620" t="s">
        <v>217</v>
      </c>
      <c r="E3" s="419" t="s">
        <v>218</v>
      </c>
      <c r="F3" s="615" t="s">
        <v>73</v>
      </c>
      <c r="G3" s="419" t="s">
        <v>219</v>
      </c>
      <c r="H3" s="419" t="s">
        <v>29</v>
      </c>
      <c r="I3" s="621" t="s">
        <v>206</v>
      </c>
      <c r="J3" s="621" t="s">
        <v>205</v>
      </c>
      <c r="K3" s="621" t="s">
        <v>204</v>
      </c>
      <c r="L3" s="621" t="s">
        <v>300</v>
      </c>
      <c r="M3" s="621" t="s">
        <v>203</v>
      </c>
      <c r="N3" s="621" t="s">
        <v>261</v>
      </c>
      <c r="O3" s="621" t="s">
        <v>72</v>
      </c>
      <c r="P3" s="620" t="s">
        <v>217</v>
      </c>
      <c r="Q3" s="419" t="s">
        <v>220</v>
      </c>
      <c r="R3" s="569"/>
    </row>
    <row r="4" spans="1:18" ht="15" customHeight="1">
      <c r="A4" s="421"/>
      <c r="B4" s="380"/>
      <c r="C4" s="569"/>
      <c r="D4" s="622"/>
      <c r="E4" s="569"/>
      <c r="F4" s="623"/>
      <c r="G4" s="569"/>
      <c r="H4" s="569"/>
      <c r="I4" s="569"/>
      <c r="J4" s="569"/>
      <c r="K4" s="569"/>
      <c r="L4" s="569"/>
      <c r="M4" s="569"/>
      <c r="N4" s="569"/>
      <c r="O4" s="569"/>
      <c r="P4" s="620"/>
      <c r="Q4" s="362" t="s">
        <v>72</v>
      </c>
      <c r="R4" s="624" t="s">
        <v>217</v>
      </c>
    </row>
    <row r="5" spans="1:18" s="330" customFormat="1" ht="15.75" customHeight="1">
      <c r="A5" s="360">
        <v>1</v>
      </c>
      <c r="B5" s="34" t="s">
        <v>2</v>
      </c>
      <c r="C5" s="355">
        <v>239</v>
      </c>
      <c r="D5" s="355">
        <v>241</v>
      </c>
      <c r="E5" s="355">
        <v>272</v>
      </c>
      <c r="F5" s="355">
        <v>670</v>
      </c>
      <c r="G5" s="355">
        <v>1711</v>
      </c>
      <c r="H5" s="625">
        <v>43</v>
      </c>
      <c r="I5" s="625">
        <v>29</v>
      </c>
      <c r="J5" s="625">
        <v>14</v>
      </c>
      <c r="K5" s="625">
        <v>0</v>
      </c>
      <c r="L5" s="355">
        <v>0</v>
      </c>
      <c r="M5" s="626"/>
      <c r="N5" s="355">
        <v>63</v>
      </c>
      <c r="O5" s="355">
        <v>48</v>
      </c>
      <c r="P5" s="355">
        <v>49</v>
      </c>
      <c r="Q5" s="627">
        <v>198</v>
      </c>
      <c r="R5" s="627">
        <v>345</v>
      </c>
    </row>
    <row r="6" spans="1:18" s="330" customFormat="1" ht="15.75" customHeight="1">
      <c r="A6" s="628">
        <v>2</v>
      </c>
      <c r="B6" s="127" t="s">
        <v>3</v>
      </c>
      <c r="C6" s="356">
        <v>236</v>
      </c>
      <c r="D6" s="356">
        <v>242</v>
      </c>
      <c r="E6" s="356">
        <v>268</v>
      </c>
      <c r="F6" s="356">
        <v>751</v>
      </c>
      <c r="G6" s="356">
        <v>1620</v>
      </c>
      <c r="H6" s="356">
        <v>29</v>
      </c>
      <c r="I6" s="356">
        <v>21</v>
      </c>
      <c r="J6" s="356">
        <v>8</v>
      </c>
      <c r="K6" s="356">
        <v>0</v>
      </c>
      <c r="L6" s="356">
        <v>0</v>
      </c>
      <c r="M6" s="629"/>
      <c r="N6" s="356">
        <v>64</v>
      </c>
      <c r="O6" s="356">
        <v>57</v>
      </c>
      <c r="P6" s="356">
        <v>57</v>
      </c>
      <c r="Q6" s="629">
        <v>186</v>
      </c>
      <c r="R6" s="629">
        <v>348</v>
      </c>
    </row>
    <row r="7" spans="1:18" s="330" customFormat="1" ht="15.75" customHeight="1">
      <c r="A7" s="359">
        <v>3</v>
      </c>
      <c r="B7" s="40" t="s">
        <v>4</v>
      </c>
      <c r="C7" s="357">
        <v>428</v>
      </c>
      <c r="D7" s="357">
        <v>432</v>
      </c>
      <c r="E7" s="357">
        <v>700</v>
      </c>
      <c r="F7" s="357">
        <v>1711</v>
      </c>
      <c r="G7" s="357">
        <v>7196</v>
      </c>
      <c r="H7" s="630">
        <v>56</v>
      </c>
      <c r="I7" s="630">
        <v>40</v>
      </c>
      <c r="J7" s="630">
        <v>16</v>
      </c>
      <c r="K7" s="630">
        <v>0</v>
      </c>
      <c r="L7" s="357">
        <v>0</v>
      </c>
      <c r="M7" s="626"/>
      <c r="N7" s="357">
        <v>75</v>
      </c>
      <c r="O7" s="357">
        <v>54</v>
      </c>
      <c r="P7" s="357">
        <v>54</v>
      </c>
      <c r="Q7" s="631">
        <v>275</v>
      </c>
      <c r="R7" s="631">
        <v>481</v>
      </c>
    </row>
    <row r="8" spans="1:18" s="330" customFormat="1" ht="15.75" customHeight="1">
      <c r="A8" s="628">
        <v>4</v>
      </c>
      <c r="B8" s="127" t="s">
        <v>5</v>
      </c>
      <c r="C8" s="356">
        <v>2074</v>
      </c>
      <c r="D8" s="356">
        <v>2121</v>
      </c>
      <c r="E8" s="356">
        <v>610</v>
      </c>
      <c r="F8" s="356">
        <v>1768</v>
      </c>
      <c r="G8" s="356">
        <v>4483</v>
      </c>
      <c r="H8" s="356">
        <v>166</v>
      </c>
      <c r="I8" s="356">
        <v>138</v>
      </c>
      <c r="J8" s="356">
        <v>27</v>
      </c>
      <c r="K8" s="356">
        <v>1</v>
      </c>
      <c r="L8" s="356">
        <v>0</v>
      </c>
      <c r="M8" s="629"/>
      <c r="N8" s="356">
        <v>125</v>
      </c>
      <c r="O8" s="356">
        <v>256</v>
      </c>
      <c r="P8" s="356">
        <v>262</v>
      </c>
      <c r="Q8" s="629">
        <v>543</v>
      </c>
      <c r="R8" s="629">
        <v>884</v>
      </c>
    </row>
    <row r="9" spans="1:18" s="330" customFormat="1" ht="15.75" customHeight="1">
      <c r="A9" s="359">
        <v>5</v>
      </c>
      <c r="B9" s="40" t="s">
        <v>6</v>
      </c>
      <c r="C9" s="357">
        <v>828</v>
      </c>
      <c r="D9" s="357">
        <v>842</v>
      </c>
      <c r="E9" s="357">
        <v>574</v>
      </c>
      <c r="F9" s="357">
        <v>1643</v>
      </c>
      <c r="G9" s="357">
        <v>3485</v>
      </c>
      <c r="H9" s="630">
        <v>134</v>
      </c>
      <c r="I9" s="630">
        <v>102</v>
      </c>
      <c r="J9" s="630">
        <v>31</v>
      </c>
      <c r="K9" s="630">
        <v>1</v>
      </c>
      <c r="L9" s="357">
        <v>0</v>
      </c>
      <c r="M9" s="626"/>
      <c r="N9" s="357">
        <v>160</v>
      </c>
      <c r="O9" s="357">
        <v>139</v>
      </c>
      <c r="P9" s="357">
        <v>139</v>
      </c>
      <c r="Q9" s="631">
        <v>576</v>
      </c>
      <c r="R9" s="631">
        <v>997</v>
      </c>
    </row>
    <row r="10" spans="1:18" s="330" customFormat="1" ht="15.75" customHeight="1">
      <c r="A10" s="628">
        <v>6</v>
      </c>
      <c r="B10" s="127" t="s">
        <v>7</v>
      </c>
      <c r="C10" s="356">
        <v>925</v>
      </c>
      <c r="D10" s="356">
        <v>941</v>
      </c>
      <c r="E10" s="356">
        <v>879</v>
      </c>
      <c r="F10" s="356">
        <v>2451</v>
      </c>
      <c r="G10" s="356">
        <v>6631</v>
      </c>
      <c r="H10" s="356">
        <v>169</v>
      </c>
      <c r="I10" s="356">
        <v>138</v>
      </c>
      <c r="J10" s="356">
        <v>30</v>
      </c>
      <c r="K10" s="356">
        <v>1</v>
      </c>
      <c r="L10" s="356">
        <v>0</v>
      </c>
      <c r="M10" s="629"/>
      <c r="N10" s="356">
        <v>194</v>
      </c>
      <c r="O10" s="356">
        <v>185</v>
      </c>
      <c r="P10" s="356">
        <v>188</v>
      </c>
      <c r="Q10" s="629">
        <v>703</v>
      </c>
      <c r="R10" s="629">
        <v>1256</v>
      </c>
    </row>
    <row r="11" spans="1:18" s="330" customFormat="1" ht="15.75" customHeight="1">
      <c r="A11" s="359">
        <v>7</v>
      </c>
      <c r="B11" s="40" t="s">
        <v>8</v>
      </c>
      <c r="C11" s="357">
        <v>368</v>
      </c>
      <c r="D11" s="357">
        <v>377</v>
      </c>
      <c r="E11" s="357">
        <v>348</v>
      </c>
      <c r="F11" s="357">
        <v>948</v>
      </c>
      <c r="G11" s="357">
        <v>2069</v>
      </c>
      <c r="H11" s="630">
        <v>83</v>
      </c>
      <c r="I11" s="630">
        <v>67</v>
      </c>
      <c r="J11" s="630">
        <v>14</v>
      </c>
      <c r="K11" s="630">
        <v>2</v>
      </c>
      <c r="L11" s="357">
        <v>0</v>
      </c>
      <c r="M11" s="626"/>
      <c r="N11" s="357">
        <v>68</v>
      </c>
      <c r="O11" s="357">
        <v>56</v>
      </c>
      <c r="P11" s="357">
        <v>57</v>
      </c>
      <c r="Q11" s="631">
        <v>248</v>
      </c>
      <c r="R11" s="631">
        <v>412</v>
      </c>
    </row>
    <row r="12" spans="1:18" s="330" customFormat="1" ht="15.75" customHeight="1">
      <c r="A12" s="628">
        <v>8</v>
      </c>
      <c r="B12" s="127" t="s">
        <v>9</v>
      </c>
      <c r="C12" s="356">
        <v>333</v>
      </c>
      <c r="D12" s="356">
        <v>337</v>
      </c>
      <c r="E12" s="356">
        <v>316</v>
      </c>
      <c r="F12" s="356">
        <v>784</v>
      </c>
      <c r="G12" s="356">
        <v>1482</v>
      </c>
      <c r="H12" s="356">
        <v>44</v>
      </c>
      <c r="I12" s="356">
        <v>37</v>
      </c>
      <c r="J12" s="356">
        <v>7</v>
      </c>
      <c r="K12" s="356">
        <v>0</v>
      </c>
      <c r="L12" s="356">
        <v>0</v>
      </c>
      <c r="M12" s="629"/>
      <c r="N12" s="356">
        <v>49</v>
      </c>
      <c r="O12" s="356">
        <v>24</v>
      </c>
      <c r="P12" s="356">
        <v>24</v>
      </c>
      <c r="Q12" s="629">
        <v>259</v>
      </c>
      <c r="R12" s="629">
        <v>442</v>
      </c>
    </row>
    <row r="13" spans="1:18" s="330" customFormat="1" ht="15.75" customHeight="1">
      <c r="A13" s="359">
        <v>9</v>
      </c>
      <c r="B13" s="40" t="s">
        <v>10</v>
      </c>
      <c r="C13" s="357">
        <v>403</v>
      </c>
      <c r="D13" s="357">
        <v>413</v>
      </c>
      <c r="E13" s="357">
        <v>189</v>
      </c>
      <c r="F13" s="357">
        <v>533</v>
      </c>
      <c r="G13" s="357">
        <v>2501</v>
      </c>
      <c r="H13" s="357">
        <v>75</v>
      </c>
      <c r="I13" s="357">
        <v>59</v>
      </c>
      <c r="J13" s="357">
        <v>16</v>
      </c>
      <c r="K13" s="357">
        <v>0</v>
      </c>
      <c r="L13" s="357">
        <v>0</v>
      </c>
      <c r="M13" s="626"/>
      <c r="N13" s="357">
        <v>75</v>
      </c>
      <c r="O13" s="357">
        <v>61</v>
      </c>
      <c r="P13" s="357">
        <v>63</v>
      </c>
      <c r="Q13" s="631">
        <v>207</v>
      </c>
      <c r="R13" s="631">
        <v>333</v>
      </c>
    </row>
    <row r="14" spans="1:18" s="330" customFormat="1" ht="15.75" customHeight="1">
      <c r="A14" s="628">
        <v>10</v>
      </c>
      <c r="B14" s="127" t="s">
        <v>11</v>
      </c>
      <c r="C14" s="356">
        <v>145</v>
      </c>
      <c r="D14" s="356">
        <v>149</v>
      </c>
      <c r="E14" s="356">
        <v>517</v>
      </c>
      <c r="F14" s="356">
        <v>1024</v>
      </c>
      <c r="G14" s="356">
        <v>1236</v>
      </c>
      <c r="H14" s="356">
        <v>33</v>
      </c>
      <c r="I14" s="356">
        <v>25</v>
      </c>
      <c r="J14" s="356">
        <v>8</v>
      </c>
      <c r="K14" s="356">
        <v>0</v>
      </c>
      <c r="L14" s="356">
        <v>0</v>
      </c>
      <c r="M14" s="629"/>
      <c r="N14" s="356">
        <v>25</v>
      </c>
      <c r="O14" s="356">
        <v>32</v>
      </c>
      <c r="P14" s="356">
        <v>32</v>
      </c>
      <c r="Q14" s="629">
        <v>159</v>
      </c>
      <c r="R14" s="629">
        <v>286</v>
      </c>
    </row>
    <row r="15" spans="1:18" s="330" customFormat="1" ht="15.75" customHeight="1">
      <c r="A15" s="359">
        <v>11</v>
      </c>
      <c r="B15" s="40" t="s">
        <v>12</v>
      </c>
      <c r="C15" s="357">
        <v>405</v>
      </c>
      <c r="D15" s="357">
        <v>409</v>
      </c>
      <c r="E15" s="357">
        <v>98</v>
      </c>
      <c r="F15" s="357">
        <v>290</v>
      </c>
      <c r="G15" s="357">
        <v>1610</v>
      </c>
      <c r="H15" s="357">
        <v>45</v>
      </c>
      <c r="I15" s="357">
        <v>36</v>
      </c>
      <c r="J15" s="357">
        <v>9</v>
      </c>
      <c r="K15" s="357">
        <v>0</v>
      </c>
      <c r="L15" s="357">
        <v>0</v>
      </c>
      <c r="M15" s="626"/>
      <c r="N15" s="357">
        <v>65</v>
      </c>
      <c r="O15" s="357">
        <v>67</v>
      </c>
      <c r="P15" s="357">
        <v>67</v>
      </c>
      <c r="Q15" s="631">
        <v>218</v>
      </c>
      <c r="R15" s="631">
        <v>367</v>
      </c>
    </row>
    <row r="16" spans="1:18" s="330" customFormat="1" ht="15.75" customHeight="1">
      <c r="A16" s="628">
        <v>12</v>
      </c>
      <c r="B16" s="127" t="s">
        <v>13</v>
      </c>
      <c r="C16" s="356">
        <v>349</v>
      </c>
      <c r="D16" s="356">
        <v>353</v>
      </c>
      <c r="E16" s="356">
        <v>346</v>
      </c>
      <c r="F16" s="356">
        <v>978</v>
      </c>
      <c r="G16" s="356">
        <v>3418</v>
      </c>
      <c r="H16" s="356">
        <v>79</v>
      </c>
      <c r="I16" s="356">
        <v>62</v>
      </c>
      <c r="J16" s="356">
        <v>17</v>
      </c>
      <c r="K16" s="356">
        <v>0</v>
      </c>
      <c r="L16" s="356">
        <v>0</v>
      </c>
      <c r="M16" s="629"/>
      <c r="N16" s="356">
        <v>96</v>
      </c>
      <c r="O16" s="356">
        <v>68</v>
      </c>
      <c r="P16" s="356">
        <v>68</v>
      </c>
      <c r="Q16" s="629">
        <v>212</v>
      </c>
      <c r="R16" s="629">
        <v>377</v>
      </c>
    </row>
    <row r="17" spans="1:18" s="330" customFormat="1" ht="15.75" customHeight="1">
      <c r="A17" s="359">
        <v>13</v>
      </c>
      <c r="B17" s="40" t="s">
        <v>14</v>
      </c>
      <c r="C17" s="357">
        <v>138</v>
      </c>
      <c r="D17" s="357">
        <v>141</v>
      </c>
      <c r="E17" s="357">
        <v>607</v>
      </c>
      <c r="F17" s="357">
        <v>1354</v>
      </c>
      <c r="G17" s="357">
        <v>1315</v>
      </c>
      <c r="H17" s="357">
        <v>21</v>
      </c>
      <c r="I17" s="357">
        <v>17</v>
      </c>
      <c r="J17" s="357">
        <v>4</v>
      </c>
      <c r="K17" s="357">
        <v>0</v>
      </c>
      <c r="L17" s="357">
        <v>0</v>
      </c>
      <c r="M17" s="626"/>
      <c r="N17" s="357">
        <v>45</v>
      </c>
      <c r="O17" s="357">
        <v>31</v>
      </c>
      <c r="P17" s="357">
        <v>31</v>
      </c>
      <c r="Q17" s="631">
        <v>193</v>
      </c>
      <c r="R17" s="631">
        <v>366</v>
      </c>
    </row>
    <row r="18" spans="1:18" s="330" customFormat="1" ht="15.75" customHeight="1">
      <c r="A18" s="628">
        <v>14</v>
      </c>
      <c r="B18" s="127" t="s">
        <v>15</v>
      </c>
      <c r="C18" s="356">
        <v>285</v>
      </c>
      <c r="D18" s="356">
        <v>288</v>
      </c>
      <c r="E18" s="356">
        <v>325</v>
      </c>
      <c r="F18" s="356">
        <v>881</v>
      </c>
      <c r="G18" s="356">
        <v>1875</v>
      </c>
      <c r="H18" s="356">
        <v>48</v>
      </c>
      <c r="I18" s="356">
        <v>40</v>
      </c>
      <c r="J18" s="356">
        <v>8</v>
      </c>
      <c r="K18" s="356">
        <v>0</v>
      </c>
      <c r="L18" s="356">
        <v>0</v>
      </c>
      <c r="M18" s="629"/>
      <c r="N18" s="356">
        <v>42</v>
      </c>
      <c r="O18" s="356">
        <v>50</v>
      </c>
      <c r="P18" s="356">
        <v>50</v>
      </c>
      <c r="Q18" s="629">
        <v>272</v>
      </c>
      <c r="R18" s="629">
        <v>486</v>
      </c>
    </row>
    <row r="19" spans="1:18" s="330" customFormat="1" ht="15.75" customHeight="1">
      <c r="A19" s="359">
        <v>15</v>
      </c>
      <c r="B19" s="40" t="s">
        <v>16</v>
      </c>
      <c r="C19" s="357">
        <v>217</v>
      </c>
      <c r="D19" s="357">
        <v>218</v>
      </c>
      <c r="E19" s="357">
        <v>627</v>
      </c>
      <c r="F19" s="357">
        <v>1685</v>
      </c>
      <c r="G19" s="357">
        <v>1574</v>
      </c>
      <c r="H19" s="630">
        <v>51</v>
      </c>
      <c r="I19" s="630">
        <v>35</v>
      </c>
      <c r="J19" s="630">
        <v>16</v>
      </c>
      <c r="K19" s="630">
        <v>0</v>
      </c>
      <c r="L19" s="357">
        <v>0</v>
      </c>
      <c r="M19" s="626"/>
      <c r="N19" s="357">
        <v>34</v>
      </c>
      <c r="O19" s="357">
        <v>58</v>
      </c>
      <c r="P19" s="357">
        <v>58</v>
      </c>
      <c r="Q19" s="631">
        <v>197</v>
      </c>
      <c r="R19" s="631">
        <v>367</v>
      </c>
    </row>
    <row r="20" spans="1:18" s="330" customFormat="1" ht="15.75" customHeight="1">
      <c r="A20" s="628">
        <v>16</v>
      </c>
      <c r="B20" s="127" t="s">
        <v>17</v>
      </c>
      <c r="C20" s="356">
        <v>277</v>
      </c>
      <c r="D20" s="356">
        <v>278</v>
      </c>
      <c r="E20" s="356">
        <v>98</v>
      </c>
      <c r="F20" s="356">
        <v>233</v>
      </c>
      <c r="G20" s="356">
        <v>1131</v>
      </c>
      <c r="H20" s="356">
        <v>60</v>
      </c>
      <c r="I20" s="356">
        <v>47</v>
      </c>
      <c r="J20" s="356">
        <v>12</v>
      </c>
      <c r="K20" s="356">
        <v>1</v>
      </c>
      <c r="L20" s="356">
        <v>0</v>
      </c>
      <c r="M20" s="629"/>
      <c r="N20" s="356">
        <v>26</v>
      </c>
      <c r="O20" s="356">
        <v>12</v>
      </c>
      <c r="P20" s="356">
        <v>13</v>
      </c>
      <c r="Q20" s="629">
        <v>133</v>
      </c>
      <c r="R20" s="629">
        <v>253</v>
      </c>
    </row>
    <row r="21" spans="1:18" s="330" customFormat="1" ht="15.75" customHeight="1">
      <c r="A21" s="359">
        <v>17</v>
      </c>
      <c r="B21" s="40" t="s">
        <v>18</v>
      </c>
      <c r="C21" s="357">
        <v>339</v>
      </c>
      <c r="D21" s="357">
        <v>347</v>
      </c>
      <c r="E21" s="357">
        <v>435</v>
      </c>
      <c r="F21" s="357">
        <v>1089</v>
      </c>
      <c r="G21" s="357">
        <v>2529</v>
      </c>
      <c r="H21" s="357">
        <v>76</v>
      </c>
      <c r="I21" s="357">
        <v>63</v>
      </c>
      <c r="J21" s="357">
        <v>12</v>
      </c>
      <c r="K21" s="357">
        <v>1</v>
      </c>
      <c r="L21" s="357">
        <v>0</v>
      </c>
      <c r="M21" s="626"/>
      <c r="N21" s="357">
        <v>75</v>
      </c>
      <c r="O21" s="357">
        <v>43</v>
      </c>
      <c r="P21" s="357">
        <v>44</v>
      </c>
      <c r="Q21" s="631">
        <v>247</v>
      </c>
      <c r="R21" s="631">
        <v>437</v>
      </c>
    </row>
    <row r="22" spans="1:18" s="330" customFormat="1" ht="18" customHeight="1">
      <c r="A22" s="628">
        <v>18</v>
      </c>
      <c r="B22" s="127" t="s">
        <v>19</v>
      </c>
      <c r="C22" s="356">
        <v>532</v>
      </c>
      <c r="D22" s="356">
        <v>540</v>
      </c>
      <c r="E22" s="356">
        <v>152</v>
      </c>
      <c r="F22" s="356">
        <v>435</v>
      </c>
      <c r="G22" s="356">
        <v>3038</v>
      </c>
      <c r="H22" s="356">
        <v>75</v>
      </c>
      <c r="I22" s="356">
        <v>61</v>
      </c>
      <c r="J22" s="356">
        <v>14</v>
      </c>
      <c r="K22" s="356">
        <v>0</v>
      </c>
      <c r="L22" s="356">
        <v>0</v>
      </c>
      <c r="M22" s="629"/>
      <c r="N22" s="356">
        <v>113</v>
      </c>
      <c r="O22" s="356">
        <v>102</v>
      </c>
      <c r="P22" s="356">
        <v>102</v>
      </c>
      <c r="Q22" s="629">
        <v>268</v>
      </c>
      <c r="R22" s="629">
        <v>446</v>
      </c>
    </row>
    <row r="23" spans="1:18" ht="27.95" customHeight="1">
      <c r="A23" s="404" t="s">
        <v>0</v>
      </c>
      <c r="B23" s="404"/>
      <c r="C23" s="59">
        <f>SUM(C5:C22)</f>
        <v>8521</v>
      </c>
      <c r="D23" s="59">
        <f>SUM(D5:D22)</f>
        <v>8669</v>
      </c>
      <c r="E23" s="59">
        <f t="shared" ref="E23:N23" si="0">SUM(E5:E22)</f>
        <v>7361</v>
      </c>
      <c r="F23" s="59">
        <f t="shared" si="0"/>
        <v>19228</v>
      </c>
      <c r="G23" s="59">
        <v>48904</v>
      </c>
      <c r="H23" s="59">
        <v>1287</v>
      </c>
      <c r="I23" s="59">
        <f t="shared" si="0"/>
        <v>1017</v>
      </c>
      <c r="J23" s="59">
        <f t="shared" si="0"/>
        <v>263</v>
      </c>
      <c r="K23" s="59">
        <v>7</v>
      </c>
      <c r="L23" s="59">
        <f t="shared" si="0"/>
        <v>0</v>
      </c>
      <c r="M23" s="59">
        <f t="shared" si="0"/>
        <v>0</v>
      </c>
      <c r="N23" s="59">
        <f t="shared" si="0"/>
        <v>1394</v>
      </c>
      <c r="O23" s="59">
        <f>SUM(O5:O22)</f>
        <v>1343</v>
      </c>
      <c r="P23" s="59">
        <f>SUM(P5:P22)</f>
        <v>1358</v>
      </c>
      <c r="Q23" s="59">
        <f>SUM(Q5:Q22)</f>
        <v>5094</v>
      </c>
      <c r="R23" s="59">
        <f>SUM(R5:R22)</f>
        <v>8883</v>
      </c>
    </row>
    <row r="24" spans="1:18" s="331" customFormat="1" ht="24.75" customHeight="1">
      <c r="A24" s="632"/>
      <c r="B24" s="633" t="s">
        <v>202</v>
      </c>
      <c r="C24" s="633"/>
      <c r="D24" s="633"/>
      <c r="E24" s="633"/>
      <c r="F24" s="633"/>
      <c r="G24" s="633"/>
      <c r="H24" s="633"/>
      <c r="I24" s="633"/>
      <c r="J24" s="633"/>
      <c r="K24" s="633"/>
      <c r="L24" s="633"/>
      <c r="M24" s="633"/>
      <c r="N24" s="633"/>
      <c r="O24" s="633"/>
      <c r="P24" s="633"/>
      <c r="Q24" s="633"/>
      <c r="R24" s="634"/>
    </row>
    <row r="26" spans="1:18" ht="18"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</row>
    <row r="27" spans="1:18" ht="18"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</row>
  </sheetData>
  <mergeCells count="25">
    <mergeCell ref="B24:Q24"/>
    <mergeCell ref="A23:B23"/>
    <mergeCell ref="K3:K4"/>
    <mergeCell ref="L3:L4"/>
    <mergeCell ref="M3:M4"/>
    <mergeCell ref="N3:N4"/>
    <mergeCell ref="O3:O4"/>
    <mergeCell ref="E3:E4"/>
    <mergeCell ref="F3:F4"/>
    <mergeCell ref="G3:G4"/>
    <mergeCell ref="H3:H4"/>
    <mergeCell ref="I3:I4"/>
    <mergeCell ref="J3:J4"/>
    <mergeCell ref="P3:P4"/>
    <mergeCell ref="Q3:R3"/>
    <mergeCell ref="A2:A4"/>
    <mergeCell ref="B2:B4"/>
    <mergeCell ref="C2:D2"/>
    <mergeCell ref="E2:G2"/>
    <mergeCell ref="C3:C4"/>
    <mergeCell ref="D3:D4"/>
    <mergeCell ref="A1:R1"/>
    <mergeCell ref="H2:M2"/>
    <mergeCell ref="O2:P2"/>
    <mergeCell ref="Q2:R2"/>
  </mergeCells>
  <pageMargins left="0.64" right="0.23622047244094491" top="0.35433070866141736" bottom="0.35433070866141736" header="0.31496062992125984" footer="0.31496062992125984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ЕДВ</vt:lpstr>
      <vt:lpstr>РЕДК</vt:lpstr>
      <vt:lpstr>ЕДК-многодет</vt:lpstr>
      <vt:lpstr>ЕДК-село</vt:lpstr>
      <vt:lpstr>субсидии</vt:lpstr>
      <vt:lpstr>ДП</vt:lpstr>
      <vt:lpstr>ЕДВ на 3-го</vt:lpstr>
      <vt:lpstr>бер и корм</vt:lpstr>
      <vt:lpstr>ОблМСП</vt:lpstr>
      <vt:lpstr>Иные МСП</vt:lpstr>
      <vt:lpstr>ВОВ</vt:lpstr>
      <vt:lpstr>федрегистр</vt:lpstr>
      <vt:lpstr>инвалиды</vt:lpstr>
      <vt:lpstr>ФЕДК</vt:lpstr>
      <vt:lpstr>1,5</vt:lpstr>
      <vt:lpstr>475+142</vt:lpstr>
      <vt:lpstr>актуальные</vt:lpstr>
      <vt:lpstr>Чис.многод.сем</vt:lpstr>
      <vt:lpstr>зубопротезирование</vt:lpstr>
      <vt:lpstr>маткапитал</vt:lpstr>
      <vt:lpstr>актуальные!Область_печати</vt:lpstr>
      <vt:lpstr>ВОВ!Область_печати</vt:lpstr>
      <vt:lpstr>'ЕДК-многодет'!Область_печати</vt:lpstr>
      <vt:lpstr>субсидии!Область_печати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Rodkina</dc:creator>
  <cp:lastModifiedBy>Ющинская Лариса Петровна</cp:lastModifiedBy>
  <cp:lastPrinted>2018-07-27T12:17:30Z</cp:lastPrinted>
  <dcterms:created xsi:type="dcterms:W3CDTF">2012-06-09T06:34:01Z</dcterms:created>
  <dcterms:modified xsi:type="dcterms:W3CDTF">2018-11-12T07:19:04Z</dcterms:modified>
</cp:coreProperties>
</file>